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afla\share\芦原温泉駅西口賑わい施設「アフレア」\★一般社団法人アフレア\05貸館\★貸館様式\HP掲載用\"/>
    </mc:Choice>
  </mc:AlternateContent>
  <xr:revisionPtr revIDLastSave="0" documentId="13_ncr:1_{2A1335D4-1903-427E-8280-7C8FB27ED4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利用料金 計算" sheetId="14" r:id="rId1"/>
    <sheet name="備品一覧 (貸出し備品)" sheetId="8" state="hidden" r:id="rId2"/>
  </sheets>
  <definedNames>
    <definedName name="_xlnm._FilterDatabase" localSheetId="1" hidden="1">'備品一覧 (貸出し備品)'!$A$3:$F$3</definedName>
    <definedName name="_xlnm._FilterDatabase" localSheetId="0" hidden="1">'利用料金 計算'!$A$5:$R$106</definedName>
    <definedName name="_xlnm.Print_Area" localSheetId="1">'備品一覧 (貸出し備品)'!$A$1:$F$74</definedName>
    <definedName name="_xlnm.Print_Area" localSheetId="0">'利用料金 計算'!$A$1:$O$113</definedName>
    <definedName name="_xlnm.Print_Titles" localSheetId="0">'利用料金 計算'!$2:$5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6" i="14" l="1"/>
  <c r="K125" i="14"/>
  <c r="K124" i="14"/>
  <c r="K123" i="14"/>
  <c r="K122" i="14"/>
  <c r="K121" i="14"/>
  <c r="K120" i="14"/>
  <c r="K119" i="14"/>
  <c r="K118" i="14"/>
  <c r="K117" i="14"/>
  <c r="K116" i="14"/>
  <c r="K115" i="14"/>
  <c r="K111" i="14"/>
  <c r="K109" i="14"/>
  <c r="K105" i="14"/>
  <c r="K104" i="14"/>
  <c r="K103" i="14"/>
  <c r="K95" i="14"/>
  <c r="K127" i="14" l="1"/>
  <c r="K113" i="14"/>
  <c r="K97" i="14"/>
  <c r="K101" i="14"/>
  <c r="K102" i="14"/>
  <c r="K96" i="14"/>
  <c r="K94" i="14"/>
  <c r="K65" i="14"/>
  <c r="K64" i="14"/>
  <c r="K63" i="14"/>
  <c r="K91" i="14" l="1"/>
  <c r="K90" i="14"/>
  <c r="K89" i="14"/>
  <c r="K92" i="14"/>
  <c r="K88" i="14"/>
  <c r="K87" i="14"/>
  <c r="K84" i="14"/>
  <c r="K76" i="14"/>
  <c r="K75" i="14"/>
  <c r="K77" i="14"/>
  <c r="K74" i="14"/>
  <c r="K73" i="14"/>
  <c r="K72" i="14"/>
  <c r="K71" i="14"/>
  <c r="K70" i="14"/>
  <c r="K66" i="14"/>
  <c r="K60" i="14"/>
  <c r="K57" i="14"/>
  <c r="K59" i="14"/>
  <c r="K58" i="14"/>
  <c r="K56" i="14"/>
  <c r="K42" i="14"/>
  <c r="K43" i="14"/>
  <c r="K41" i="14"/>
  <c r="K37" i="14"/>
  <c r="K32" i="14" l="1"/>
  <c r="K25" i="14"/>
  <c r="K6" i="14"/>
  <c r="K93" i="14" l="1"/>
  <c r="K86" i="14"/>
  <c r="K85" i="14"/>
  <c r="K17" i="14"/>
  <c r="K106" i="14" l="1"/>
  <c r="K128" i="14" s="1"/>
  <c r="D68" i="8"/>
  <c r="D66" i="8"/>
  <c r="D63" i="8"/>
  <c r="D57" i="8"/>
  <c r="D56" i="8"/>
  <c r="D52" i="8"/>
  <c r="D47" i="8"/>
  <c r="D55" i="8"/>
  <c r="O48" i="8"/>
  <c r="D48" i="8" s="1"/>
  <c r="O49" i="8"/>
  <c r="D49" i="8" s="1"/>
  <c r="O50" i="8"/>
  <c r="D50" i="8" s="1"/>
  <c r="O51" i="8"/>
  <c r="D51" i="8" s="1"/>
  <c r="O52" i="8"/>
  <c r="O53" i="8"/>
  <c r="D53" i="8" s="1"/>
  <c r="O54" i="8"/>
  <c r="D54" i="8" s="1"/>
  <c r="O55" i="8"/>
  <c r="O56" i="8"/>
  <c r="O57" i="8"/>
  <c r="O58" i="8"/>
  <c r="D58" i="8" s="1"/>
  <c r="O59" i="8"/>
  <c r="D59" i="8" s="1"/>
  <c r="O60" i="8"/>
  <c r="D60" i="8" s="1"/>
  <c r="O61" i="8"/>
  <c r="D61" i="8" s="1"/>
  <c r="O62" i="8"/>
  <c r="D62" i="8" s="1"/>
  <c r="O63" i="8"/>
  <c r="O64" i="8"/>
  <c r="D64" i="8" s="1"/>
  <c r="O65" i="8"/>
  <c r="D65" i="8" s="1"/>
  <c r="O66" i="8"/>
  <c r="O67" i="8"/>
  <c r="D67" i="8" s="1"/>
  <c r="O68" i="8"/>
  <c r="O47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55" i="8"/>
  <c r="H51" i="8"/>
  <c r="H52" i="8"/>
  <c r="H53" i="8"/>
  <c r="H54" i="8"/>
  <c r="H50" i="8"/>
</calcChain>
</file>

<file path=xl/sharedStrings.xml><?xml version="1.0" encoding="utf-8"?>
<sst xmlns="http://schemas.openxmlformats.org/spreadsheetml/2006/main" count="601" uniqueCount="329">
  <si>
    <t>備品名</t>
    <rPh sb="0" eb="2">
      <t>ビヒン</t>
    </rPh>
    <rPh sb="2" eb="3">
      <t>メイ</t>
    </rPh>
    <phoneticPr fontId="2"/>
  </si>
  <si>
    <t>単位</t>
    <rPh sb="0" eb="2">
      <t>タンイ</t>
    </rPh>
    <phoneticPr fontId="2"/>
  </si>
  <si>
    <t>台</t>
    <rPh sb="0" eb="1">
      <t>ダイ</t>
    </rPh>
    <phoneticPr fontId="2"/>
  </si>
  <si>
    <t>脚</t>
    <rPh sb="0" eb="1">
      <t>キャク</t>
    </rPh>
    <phoneticPr fontId="2"/>
  </si>
  <si>
    <t>展示用パネル</t>
    <rPh sb="0" eb="3">
      <t>テンジヨウ</t>
    </rPh>
    <phoneticPr fontId="2"/>
  </si>
  <si>
    <t>W1720*D870*H30</t>
    <phoneticPr fontId="2"/>
  </si>
  <si>
    <t>枚</t>
    <rPh sb="0" eb="1">
      <t>マイ</t>
    </rPh>
    <phoneticPr fontId="2"/>
  </si>
  <si>
    <t>展示用キャスター付ベース</t>
    <rPh sb="0" eb="3">
      <t>テンジヨウ</t>
    </rPh>
    <rPh sb="8" eb="9">
      <t>ツ</t>
    </rPh>
    <phoneticPr fontId="2"/>
  </si>
  <si>
    <t>本</t>
    <rPh sb="0" eb="1">
      <t>ホン</t>
    </rPh>
    <phoneticPr fontId="2"/>
  </si>
  <si>
    <t>展示用フック</t>
    <rPh sb="0" eb="3">
      <t>テンジヨウ</t>
    </rPh>
    <phoneticPr fontId="2"/>
  </si>
  <si>
    <t>司会者台</t>
    <rPh sb="0" eb="3">
      <t>シカイシャ</t>
    </rPh>
    <rPh sb="3" eb="4">
      <t>ダイ</t>
    </rPh>
    <phoneticPr fontId="2"/>
  </si>
  <si>
    <t>W500*D400*H1100</t>
    <phoneticPr fontId="2"/>
  </si>
  <si>
    <t>長机</t>
    <rPh sb="0" eb="1">
      <t>ナガ</t>
    </rPh>
    <rPh sb="1" eb="2">
      <t>ツクエ</t>
    </rPh>
    <phoneticPr fontId="2"/>
  </si>
  <si>
    <t>W1800*D500*H700</t>
    <phoneticPr fontId="2"/>
  </si>
  <si>
    <t>折り畳み椅子</t>
    <rPh sb="0" eb="1">
      <t>オ</t>
    </rPh>
    <rPh sb="2" eb="3">
      <t>タタ</t>
    </rPh>
    <rPh sb="4" eb="6">
      <t>イス</t>
    </rPh>
    <phoneticPr fontId="2"/>
  </si>
  <si>
    <t>W440*D438*H735*SH420</t>
    <phoneticPr fontId="2"/>
  </si>
  <si>
    <t>ユニット式アルミステージ　枠</t>
    <rPh sb="4" eb="5">
      <t>シキ</t>
    </rPh>
    <rPh sb="13" eb="14">
      <t>ワク</t>
    </rPh>
    <phoneticPr fontId="2"/>
  </si>
  <si>
    <t>W950*D900*H580-880</t>
    <phoneticPr fontId="2"/>
  </si>
  <si>
    <t>ユニット式アルミステージ　床板（カーペット付）</t>
    <rPh sb="13" eb="15">
      <t>ユカイタ</t>
    </rPh>
    <rPh sb="21" eb="22">
      <t>ツキ</t>
    </rPh>
    <phoneticPr fontId="2"/>
  </si>
  <si>
    <t>W950*D900*H20</t>
    <phoneticPr fontId="2"/>
  </si>
  <si>
    <t>ユニット式アルミステージ　付属品
（エンド部品、ステップ、カーテン、台車等）</t>
    <rPh sb="13" eb="15">
      <t>フゾク</t>
    </rPh>
    <rPh sb="15" eb="16">
      <t>ヒン</t>
    </rPh>
    <rPh sb="21" eb="23">
      <t>ブヒン</t>
    </rPh>
    <rPh sb="34" eb="36">
      <t>ダイシャ</t>
    </rPh>
    <rPh sb="36" eb="37">
      <t>トウ</t>
    </rPh>
    <phoneticPr fontId="2"/>
  </si>
  <si>
    <t>W24*D900*H20</t>
    <phoneticPr fontId="2"/>
  </si>
  <si>
    <t>式</t>
    <rPh sb="0" eb="1">
      <t>シキ</t>
    </rPh>
    <phoneticPr fontId="2"/>
  </si>
  <si>
    <t>W3570*D2690*H2820</t>
    <phoneticPr fontId="2"/>
  </si>
  <si>
    <t>W2400*D2400*H2930</t>
    <phoneticPr fontId="2"/>
  </si>
  <si>
    <t>マルシェテント</t>
    <phoneticPr fontId="2"/>
  </si>
  <si>
    <t>W2150*D2250*H2250</t>
    <phoneticPr fontId="2"/>
  </si>
  <si>
    <t>イレクターフェンス（ジョイント10個付）</t>
    <rPh sb="17" eb="18">
      <t>コ</t>
    </rPh>
    <rPh sb="18" eb="19">
      <t>ツ</t>
    </rPh>
    <phoneticPr fontId="2"/>
  </si>
  <si>
    <t>W1800*D450*H1100</t>
    <phoneticPr fontId="2"/>
  </si>
  <si>
    <t>ベルトパーティション</t>
    <phoneticPr fontId="2"/>
  </si>
  <si>
    <t>φ350*H906</t>
    <phoneticPr fontId="2"/>
  </si>
  <si>
    <t>カラーコーン、バー、ウェイト（青白色）</t>
    <phoneticPr fontId="2"/>
  </si>
  <si>
    <t>ケーブルマット</t>
    <phoneticPr fontId="2"/>
  </si>
  <si>
    <t>W1000*D300</t>
    <phoneticPr fontId="2"/>
  </si>
  <si>
    <t>ケーブルプロテクター（5本溝）</t>
    <rPh sb="12" eb="13">
      <t>ホン</t>
    </rPh>
    <rPh sb="13" eb="14">
      <t>ミゾ</t>
    </rPh>
    <phoneticPr fontId="2"/>
  </si>
  <si>
    <t>W900*D500*H50</t>
    <phoneticPr fontId="2"/>
  </si>
  <si>
    <t>ケーブルプロテクター（3本溝）</t>
    <rPh sb="12" eb="13">
      <t>ホン</t>
    </rPh>
    <rPh sb="13" eb="14">
      <t>ミゾ</t>
    </rPh>
    <phoneticPr fontId="2"/>
  </si>
  <si>
    <t>W900*D500*H75</t>
    <phoneticPr fontId="2"/>
  </si>
  <si>
    <t>ウェイト（ステンレス粒）</t>
    <rPh sb="10" eb="11">
      <t>ツブ</t>
    </rPh>
    <phoneticPr fontId="2"/>
  </si>
  <si>
    <t>8kg</t>
    <phoneticPr fontId="2"/>
  </si>
  <si>
    <t>個</t>
    <rPh sb="0" eb="1">
      <t>コ</t>
    </rPh>
    <phoneticPr fontId="2"/>
  </si>
  <si>
    <t>LEDパーライト</t>
    <phoneticPr fontId="2"/>
  </si>
  <si>
    <t>仮設照明スタンドハンガーセット（ウェイト・スタンドカバー付）</t>
    <rPh sb="0" eb="2">
      <t>カセツ</t>
    </rPh>
    <rPh sb="2" eb="4">
      <t>ショウメイ</t>
    </rPh>
    <rPh sb="28" eb="29">
      <t>ツ</t>
    </rPh>
    <phoneticPr fontId="2"/>
  </si>
  <si>
    <t>仮設照明DMXコントローラー</t>
    <rPh sb="0" eb="2">
      <t>カセツ</t>
    </rPh>
    <rPh sb="2" eb="4">
      <t>ショウメイ</t>
    </rPh>
    <phoneticPr fontId="2"/>
  </si>
  <si>
    <t>ワイヤレスマイクロホン（A）</t>
    <phoneticPr fontId="2"/>
  </si>
  <si>
    <t>ワイヤレスマイクロホン（B）</t>
    <phoneticPr fontId="2"/>
  </si>
  <si>
    <t>マイクロホンヘッド</t>
    <phoneticPr fontId="2"/>
  </si>
  <si>
    <t>ラベリアマイクロホン</t>
    <phoneticPr fontId="2"/>
  </si>
  <si>
    <t>ヘッドセットマイクロホン</t>
    <phoneticPr fontId="2"/>
  </si>
  <si>
    <t>マイクスタンド（床上）</t>
    <rPh sb="8" eb="10">
      <t>ユカウエ</t>
    </rPh>
    <phoneticPr fontId="2"/>
  </si>
  <si>
    <t>アフレア備品</t>
    <phoneticPr fontId="2"/>
  </si>
  <si>
    <t>ワンタッチテント、横幕、ウェイトセット</t>
    <rPh sb="9" eb="10">
      <t>ヨコ</t>
    </rPh>
    <phoneticPr fontId="2"/>
  </si>
  <si>
    <t>組立式テント、上等カラー、横幕、ウェイトセット</t>
    <rPh sb="0" eb="1">
      <t>ク</t>
    </rPh>
    <rPh sb="1" eb="2">
      <t>タ</t>
    </rPh>
    <rPh sb="2" eb="3">
      <t>シキ</t>
    </rPh>
    <rPh sb="13" eb="14">
      <t>ヨコ</t>
    </rPh>
    <phoneticPr fontId="2"/>
  </si>
  <si>
    <t>防雨・防塵型電工ドラム</t>
    <rPh sb="0" eb="2">
      <t>ボウウ</t>
    </rPh>
    <rPh sb="3" eb="6">
      <t>ボウジンガタ</t>
    </rPh>
    <rPh sb="6" eb="8">
      <t>デンコウ</t>
    </rPh>
    <phoneticPr fontId="2"/>
  </si>
  <si>
    <t>種別</t>
    <rPh sb="0" eb="2">
      <t>シュベツ</t>
    </rPh>
    <phoneticPr fontId="2"/>
  </si>
  <si>
    <t>設営</t>
  </si>
  <si>
    <t>照明</t>
  </si>
  <si>
    <t>単位</t>
    <rPh sb="0" eb="2">
      <t>タンイ</t>
    </rPh>
    <phoneticPr fontId="2"/>
  </si>
  <si>
    <t>１枚</t>
    <rPh sb="1" eb="2">
      <t>マイ</t>
    </rPh>
    <phoneticPr fontId="2"/>
  </si>
  <si>
    <t>１セット</t>
    <phoneticPr fontId="2"/>
  </si>
  <si>
    <t>１台</t>
    <rPh sb="1" eb="2">
      <t>ダイ</t>
    </rPh>
    <phoneticPr fontId="2"/>
  </si>
  <si>
    <t>１脚</t>
    <rPh sb="1" eb="2">
      <t>アシ</t>
    </rPh>
    <phoneticPr fontId="2"/>
  </si>
  <si>
    <t>１式</t>
    <rPh sb="1" eb="2">
      <t>シキ</t>
    </rPh>
    <phoneticPr fontId="2"/>
  </si>
  <si>
    <t>１台</t>
    <phoneticPr fontId="2"/>
  </si>
  <si>
    <t>１個</t>
    <rPh sb="1" eb="2">
      <t>コ</t>
    </rPh>
    <phoneticPr fontId="2"/>
  </si>
  <si>
    <t>貸出し可能数量</t>
    <rPh sb="0" eb="2">
      <t>カシダ</t>
    </rPh>
    <rPh sb="3" eb="5">
      <t>カノウ</t>
    </rPh>
    <rPh sb="5" eb="7">
      <t>スウリョウ</t>
    </rPh>
    <phoneticPr fontId="2"/>
  </si>
  <si>
    <t>1本</t>
    <rPh sb="1" eb="2">
      <t>ホン</t>
    </rPh>
    <phoneticPr fontId="2"/>
  </si>
  <si>
    <t>マイクスタンド（ブーム型）</t>
    <rPh sb="11" eb="12">
      <t>ガタ</t>
    </rPh>
    <phoneticPr fontId="2"/>
  </si>
  <si>
    <t>マイクスタンド（ショートブーム型）</t>
    <rPh sb="15" eb="16">
      <t>ガタ</t>
    </rPh>
    <phoneticPr fontId="2"/>
  </si>
  <si>
    <t>マイクスタンド（卓上型）</t>
    <rPh sb="8" eb="10">
      <t>タクジョウ</t>
    </rPh>
    <rPh sb="10" eb="11">
      <t>ガタ</t>
    </rPh>
    <phoneticPr fontId="2"/>
  </si>
  <si>
    <t>スピーカケーブル　5m　10m</t>
    <phoneticPr fontId="2"/>
  </si>
  <si>
    <t>マイクケーブル　5m　10m　15ｍ</t>
    <phoneticPr fontId="2"/>
  </si>
  <si>
    <t>LANケーブル　5m　10m　15m　30m</t>
    <phoneticPr fontId="2"/>
  </si>
  <si>
    <t>マルチケーブル</t>
    <phoneticPr fontId="2"/>
  </si>
  <si>
    <t>マルチマイクコンセントボックス</t>
    <phoneticPr fontId="2"/>
  </si>
  <si>
    <t>変換アダプター　ケーブル</t>
    <rPh sb="0" eb="2">
      <t>ヘンカン</t>
    </rPh>
    <phoneticPr fontId="2"/>
  </si>
  <si>
    <t>フェーダーボックス</t>
    <phoneticPr fontId="2"/>
  </si>
  <si>
    <t>ヘッドフォン</t>
    <phoneticPr fontId="2"/>
  </si>
  <si>
    <t>小型ビデオカメラ（バッテリー：VW-VBT190-K　1台付属）</t>
    <rPh sb="0" eb="2">
      <t>コガタ</t>
    </rPh>
    <rPh sb="28" eb="29">
      <t>ダイ</t>
    </rPh>
    <rPh sb="29" eb="31">
      <t>フゾク</t>
    </rPh>
    <phoneticPr fontId="2"/>
  </si>
  <si>
    <t>サブウーファー</t>
    <phoneticPr fontId="2"/>
  </si>
  <si>
    <t>跳ね返りスピーカ</t>
    <rPh sb="0" eb="1">
      <t>ハ</t>
    </rPh>
    <rPh sb="2" eb="3">
      <t>カエ</t>
    </rPh>
    <phoneticPr fontId="2"/>
  </si>
  <si>
    <t>ミキサーワゴン</t>
    <phoneticPr fontId="2"/>
  </si>
  <si>
    <t>1式</t>
    <rPh sb="1" eb="2">
      <t>シキ</t>
    </rPh>
    <phoneticPr fontId="2"/>
  </si>
  <si>
    <t>1台</t>
    <rPh sb="1" eb="2">
      <t>ダイ</t>
    </rPh>
    <phoneticPr fontId="2"/>
  </si>
  <si>
    <t>インカム</t>
    <phoneticPr fontId="2"/>
  </si>
  <si>
    <t>スピーカスタンド</t>
    <phoneticPr fontId="2"/>
  </si>
  <si>
    <t>ダイナミックマイクロホン（A）</t>
    <phoneticPr fontId="2"/>
  </si>
  <si>
    <t>ダイナミックマイクロホン（B）</t>
    <phoneticPr fontId="2"/>
  </si>
  <si>
    <t>コンデンサーマイクロホン</t>
    <phoneticPr fontId="2"/>
  </si>
  <si>
    <t>1本</t>
    <rPh sb="1" eb="2">
      <t>ホン</t>
    </rPh>
    <phoneticPr fontId="2"/>
  </si>
  <si>
    <t>1枚</t>
    <rPh sb="1" eb="2">
      <t>マイ</t>
    </rPh>
    <phoneticPr fontId="2"/>
  </si>
  <si>
    <t>1セット</t>
    <phoneticPr fontId="2"/>
  </si>
  <si>
    <t>組立式テント（1.5間×2.0間）上等カラー、横幕、ウェイトセット</t>
    <rPh sb="0" eb="1">
      <t>ク</t>
    </rPh>
    <rPh sb="1" eb="2">
      <t>タ</t>
    </rPh>
    <rPh sb="2" eb="3">
      <t>シキ</t>
    </rPh>
    <rPh sb="10" eb="11">
      <t>アイダ</t>
    </rPh>
    <rPh sb="15" eb="16">
      <t>アイダ</t>
    </rPh>
    <rPh sb="23" eb="24">
      <t>ヨコ</t>
    </rPh>
    <phoneticPr fontId="2"/>
  </si>
  <si>
    <t>ワンタッチテント（2.4ｍ×2.4ｍ）横幕、ウェイトセット</t>
    <rPh sb="19" eb="20">
      <t>ヨコ</t>
    </rPh>
    <phoneticPr fontId="2"/>
  </si>
  <si>
    <t>音響・映像</t>
  </si>
  <si>
    <t>その他備品</t>
  </si>
  <si>
    <t>　デジタルミキシングコンソール</t>
    <phoneticPr fontId="2"/>
  </si>
  <si>
    <t>　同上拡張カード</t>
    <rPh sb="1" eb="3">
      <t>ドウジョウ</t>
    </rPh>
    <rPh sb="3" eb="5">
      <t>カクチョウ</t>
    </rPh>
    <phoneticPr fontId="2"/>
  </si>
  <si>
    <t>　メモリー/CDレコーダー</t>
    <phoneticPr fontId="2"/>
  </si>
  <si>
    <t>　同上リモコン</t>
    <rPh sb="1" eb="3">
      <t>ドウジョウ</t>
    </rPh>
    <phoneticPr fontId="2"/>
  </si>
  <si>
    <t>　コネクターパネル</t>
    <phoneticPr fontId="2"/>
  </si>
  <si>
    <t>　主電源スイッチ</t>
    <rPh sb="1" eb="4">
      <t>シュデンゲン</t>
    </rPh>
    <phoneticPr fontId="2"/>
  </si>
  <si>
    <t>　ミキサー操作卓（キャスター付き移動卓）</t>
    <rPh sb="5" eb="8">
      <t>ソウサタク</t>
    </rPh>
    <rPh sb="14" eb="15">
      <t>ツ</t>
    </rPh>
    <rPh sb="16" eb="18">
      <t>イドウ</t>
    </rPh>
    <rPh sb="18" eb="19">
      <t>タク</t>
    </rPh>
    <phoneticPr fontId="2"/>
  </si>
  <si>
    <t>　アクセサリーキット（キャリングケース/バッテリー/充電器）</t>
    <rPh sb="26" eb="29">
      <t>ジュウデンキ</t>
    </rPh>
    <phoneticPr fontId="2"/>
  </si>
  <si>
    <t>　HDMIケーブル/2m</t>
    <phoneticPr fontId="2"/>
  </si>
  <si>
    <t>　小型三脚</t>
    <rPh sb="1" eb="5">
      <t>コガタサンキャク</t>
    </rPh>
    <phoneticPr fontId="2"/>
  </si>
  <si>
    <t>　HDMI/SDI変換機</t>
    <rPh sb="9" eb="12">
      <t>ヘンカンキ</t>
    </rPh>
    <phoneticPr fontId="2"/>
  </si>
  <si>
    <t>　バッテリー</t>
    <phoneticPr fontId="2"/>
  </si>
  <si>
    <t>　USB電源供給ケーブル</t>
    <rPh sb="4" eb="8">
      <t>デンゲンキョウキュウ</t>
    </rPh>
    <phoneticPr fontId="2"/>
  </si>
  <si>
    <t>　同軸ケーブル（50m/ドラム巻）</t>
    <rPh sb="1" eb="3">
      <t>ドウジク</t>
    </rPh>
    <rPh sb="15" eb="16">
      <t>マキ</t>
    </rPh>
    <phoneticPr fontId="2"/>
  </si>
  <si>
    <t>　その他接続ケーブル（音声/電源）</t>
    <rPh sb="3" eb="4">
      <t>タ</t>
    </rPh>
    <rPh sb="4" eb="6">
      <t>セツゾク</t>
    </rPh>
    <rPh sb="11" eb="13">
      <t>オンセイ</t>
    </rPh>
    <rPh sb="14" eb="16">
      <t>デンゲン</t>
    </rPh>
    <phoneticPr fontId="2"/>
  </si>
  <si>
    <t>操作室音響卓（メインスピーカー、サブスピーカー）</t>
    <rPh sb="0" eb="3">
      <t>ソウサシツ</t>
    </rPh>
    <rPh sb="3" eb="6">
      <t>オンキョウタク</t>
    </rPh>
    <phoneticPr fontId="2"/>
  </si>
  <si>
    <t>フルレンジスピーカ</t>
    <phoneticPr fontId="2"/>
  </si>
  <si>
    <t>設計価格</t>
    <rPh sb="0" eb="4">
      <t>セッケイカカク</t>
    </rPh>
    <phoneticPr fontId="2"/>
  </si>
  <si>
    <t>LS1</t>
    <phoneticPr fontId="2"/>
  </si>
  <si>
    <t>JRX212</t>
    <phoneticPr fontId="2"/>
  </si>
  <si>
    <t>JBLTRIPOD-MA</t>
    <phoneticPr fontId="2"/>
  </si>
  <si>
    <t>DN32-DANTE</t>
    <phoneticPr fontId="2"/>
  </si>
  <si>
    <t>SS-CDR250N</t>
    <phoneticPr fontId="2"/>
  </si>
  <si>
    <t>RC-SS150</t>
    <phoneticPr fontId="2"/>
  </si>
  <si>
    <t>AV-P250</t>
    <phoneticPr fontId="2"/>
  </si>
  <si>
    <t>SKM300G4-S</t>
    <phoneticPr fontId="2"/>
  </si>
  <si>
    <t>SK300G4-RC</t>
    <phoneticPr fontId="2"/>
  </si>
  <si>
    <t>ST201/2B</t>
    <phoneticPr fontId="2"/>
  </si>
  <si>
    <t>18P HEX</t>
    <phoneticPr fontId="2"/>
  </si>
  <si>
    <t>DMX OPERATORPRO</t>
    <phoneticPr fontId="2"/>
  </si>
  <si>
    <t>F1 model 812</t>
    <phoneticPr fontId="2"/>
  </si>
  <si>
    <t>F1 Subwoofer</t>
    <phoneticPr fontId="2"/>
  </si>
  <si>
    <t>M32R Live</t>
    <phoneticPr fontId="2"/>
  </si>
  <si>
    <t>MMD945</t>
    <phoneticPr fontId="2"/>
  </si>
  <si>
    <t>ME-2Ⅱ</t>
    <phoneticPr fontId="2"/>
  </si>
  <si>
    <t>HSP Essential Omni</t>
    <phoneticPr fontId="2"/>
  </si>
  <si>
    <t>BETA57-X</t>
    <phoneticPr fontId="2"/>
  </si>
  <si>
    <t>SM58SE</t>
    <phoneticPr fontId="2"/>
  </si>
  <si>
    <t>C314</t>
    <phoneticPr fontId="2"/>
  </si>
  <si>
    <t>ST210/2B</t>
    <phoneticPr fontId="2"/>
  </si>
  <si>
    <t>ST259/2B</t>
    <phoneticPr fontId="2"/>
  </si>
  <si>
    <t>DS-12</t>
    <phoneticPr fontId="2"/>
  </si>
  <si>
    <t>HC-VX992MS</t>
    <phoneticPr fontId="2"/>
  </si>
  <si>
    <t>TY-SB01SS</t>
    <phoneticPr fontId="2"/>
  </si>
  <si>
    <t>KM-HD23-20K</t>
    <phoneticPr fontId="2"/>
  </si>
  <si>
    <t>EX-547V2</t>
    <phoneticPr fontId="2"/>
  </si>
  <si>
    <t>EMBA100BK</t>
    <phoneticPr fontId="2"/>
  </si>
  <si>
    <t>USB3-AC20BK</t>
    <phoneticPr fontId="2"/>
  </si>
  <si>
    <t>CRG1M50-DH5CFW</t>
    <phoneticPr fontId="2"/>
  </si>
  <si>
    <t>規格・型式等</t>
    <rPh sb="0" eb="2">
      <t>キカク</t>
    </rPh>
    <rPh sb="3" eb="5">
      <t>カタシキ</t>
    </rPh>
    <rPh sb="5" eb="6">
      <t>トウ</t>
    </rPh>
    <phoneticPr fontId="2"/>
  </si>
  <si>
    <t>購入未</t>
    <rPh sb="0" eb="2">
      <t>コウニュウ</t>
    </rPh>
    <rPh sb="2" eb="3">
      <t>ミ</t>
    </rPh>
    <phoneticPr fontId="2"/>
  </si>
  <si>
    <t>W1720*D870*H30</t>
  </si>
  <si>
    <t>セット</t>
  </si>
  <si>
    <t>W500*D400*H1100</t>
  </si>
  <si>
    <t>W1800*D500*H700</t>
  </si>
  <si>
    <t>W440*D438*H735*SH420</t>
  </si>
  <si>
    <t>W950*D900*H580-880</t>
  </si>
  <si>
    <t>W950*D900*H20</t>
  </si>
  <si>
    <t>W24*D900*H20</t>
  </si>
  <si>
    <t>W3570*D2690*H2820</t>
  </si>
  <si>
    <t>W2400*D2400*H2930</t>
  </si>
  <si>
    <t>マルシェテント</t>
  </si>
  <si>
    <t>W2150*D2250*H2250</t>
  </si>
  <si>
    <t>W1800*D450*H1100</t>
  </si>
  <si>
    <t>ベルトパーティション</t>
  </si>
  <si>
    <t>φ350*H906</t>
  </si>
  <si>
    <t>カラーコーン、バー、ウェイト（青白色）</t>
  </si>
  <si>
    <t>ケーブルマット</t>
  </si>
  <si>
    <t>W1000*D300</t>
  </si>
  <si>
    <t>W900*D500*H50</t>
  </si>
  <si>
    <t>W900*D500*H75</t>
  </si>
  <si>
    <t>8kg</t>
  </si>
  <si>
    <t>LEDパーライト</t>
    <phoneticPr fontId="2"/>
  </si>
  <si>
    <t>取得価格</t>
    <rPh sb="0" eb="2">
      <t>シュトク</t>
    </rPh>
    <rPh sb="2" eb="4">
      <t>カカク</t>
    </rPh>
    <phoneticPr fontId="2"/>
  </si>
  <si>
    <t>大型ビジョン</t>
    <rPh sb="0" eb="2">
      <t>オオガタ</t>
    </rPh>
    <phoneticPr fontId="2"/>
  </si>
  <si>
    <t>利用料金／台</t>
    <rPh sb="0" eb="4">
      <t>リヨウリョウキン</t>
    </rPh>
    <rPh sb="5" eb="6">
      <t>ダイ</t>
    </rPh>
    <phoneticPr fontId="2"/>
  </si>
  <si>
    <t>単価</t>
    <rPh sb="0" eb="2">
      <t>タンカ</t>
    </rPh>
    <phoneticPr fontId="2"/>
  </si>
  <si>
    <t>〇</t>
    <phoneticPr fontId="2"/>
  </si>
  <si>
    <t>料金</t>
    <rPh sb="0" eb="2">
      <t>リョウキン</t>
    </rPh>
    <phoneticPr fontId="2"/>
  </si>
  <si>
    <t>利用料金</t>
    <rPh sb="0" eb="4">
      <t>リヨウリョウキン</t>
    </rPh>
    <phoneticPr fontId="2"/>
  </si>
  <si>
    <t>数量</t>
    <rPh sb="0" eb="2">
      <t>スウリョウ</t>
    </rPh>
    <phoneticPr fontId="2"/>
  </si>
  <si>
    <t>数量
上限</t>
    <rPh sb="0" eb="2">
      <t>スウリョウ</t>
    </rPh>
    <rPh sb="3" eb="5">
      <t>ジョウゲン</t>
    </rPh>
    <phoneticPr fontId="2"/>
  </si>
  <si>
    <t>1個</t>
    <rPh sb="1" eb="2">
      <t>コ</t>
    </rPh>
    <phoneticPr fontId="2"/>
  </si>
  <si>
    <t>　映像切替え用PC</t>
    <rPh sb="1" eb="3">
      <t>エイゾウ</t>
    </rPh>
    <rPh sb="3" eb="5">
      <t>キリカ</t>
    </rPh>
    <rPh sb="6" eb="7">
      <t>ヨウ</t>
    </rPh>
    <phoneticPr fontId="2"/>
  </si>
  <si>
    <t>　音声切替え用タブレット</t>
    <rPh sb="1" eb="5">
      <t>オンセイキリカ</t>
    </rPh>
    <rPh sb="6" eb="7">
      <t>ヨウ</t>
    </rPh>
    <phoneticPr fontId="2"/>
  </si>
  <si>
    <t>　スイッチャー（ATEM Mini Pro：映像・音声）</t>
    <rPh sb="22" eb="24">
      <t>エイゾウ</t>
    </rPh>
    <rPh sb="25" eb="27">
      <t>オンセイ</t>
    </rPh>
    <phoneticPr fontId="2"/>
  </si>
  <si>
    <t>　変換器（SDI to HDMI）</t>
    <rPh sb="1" eb="4">
      <t>ヘンカンキ</t>
    </rPh>
    <phoneticPr fontId="2"/>
  </si>
  <si>
    <t>　LANケーブル　5m</t>
    <phoneticPr fontId="2"/>
  </si>
  <si>
    <t>Panasonic（HC-VX992MS）</t>
    <phoneticPr fontId="2"/>
  </si>
  <si>
    <t>イベントスピーカーセット</t>
    <phoneticPr fontId="2"/>
  </si>
  <si>
    <t>　跳ね返りスピーカ</t>
    <rPh sb="1" eb="2">
      <t>ハ</t>
    </rPh>
    <rPh sb="3" eb="4">
      <t>カエ</t>
    </rPh>
    <phoneticPr fontId="2"/>
  </si>
  <si>
    <t>MIDAS（M32R Live）</t>
    <phoneticPr fontId="2"/>
  </si>
  <si>
    <t>　メモリー／CDレコーダー</t>
    <phoneticPr fontId="2"/>
  </si>
  <si>
    <t>TASCAM(SS-CDR250N）</t>
    <phoneticPr fontId="2"/>
  </si>
  <si>
    <t>TASCAM(RC-SS150）</t>
    <phoneticPr fontId="2"/>
  </si>
  <si>
    <t>　DIボックス</t>
    <phoneticPr fontId="2"/>
  </si>
  <si>
    <t>ART</t>
    <phoneticPr fontId="2"/>
  </si>
  <si>
    <t>ワイヤレスマイク</t>
    <phoneticPr fontId="2"/>
  </si>
  <si>
    <t>　マイクケーブル　10m</t>
    <phoneticPr fontId="2"/>
  </si>
  <si>
    <t>　マルチケーブル　10ｍ</t>
    <phoneticPr fontId="2"/>
  </si>
  <si>
    <t>　Ｙケーブル（→ RCA）　1.5ｍ</t>
    <phoneticPr fontId="2"/>
  </si>
  <si>
    <t>　セミオープン型モニターヘッドホン</t>
    <rPh sb="7" eb="8">
      <t>ガタ</t>
    </rPh>
    <phoneticPr fontId="3"/>
  </si>
  <si>
    <t>ワイヤレスアンプ・ワイヤレスマイクセット</t>
    <phoneticPr fontId="2"/>
  </si>
  <si>
    <t>　チューナーユニット</t>
    <phoneticPr fontId="2"/>
  </si>
  <si>
    <t>仮設照明</t>
    <rPh sb="0" eb="2">
      <t>カセツ</t>
    </rPh>
    <rPh sb="2" eb="4">
      <t>ショウメイ</t>
    </rPh>
    <phoneticPr fontId="2"/>
  </si>
  <si>
    <t>　LEDパーライト</t>
    <phoneticPr fontId="3"/>
  </si>
  <si>
    <t>演台</t>
    <rPh sb="0" eb="2">
      <t>エンダイ</t>
    </rPh>
    <phoneticPr fontId="2"/>
  </si>
  <si>
    <t>W1914*D550*H1950</t>
    <phoneticPr fontId="2"/>
  </si>
  <si>
    <t>　LANケーブル　10m</t>
  </si>
  <si>
    <t>　LANケーブル　15m</t>
  </si>
  <si>
    <t>　LANケーブル　30m</t>
  </si>
  <si>
    <t>小型ビデオカメラ</t>
    <rPh sb="0" eb="2">
      <t>コガタ</t>
    </rPh>
    <phoneticPr fontId="2"/>
  </si>
  <si>
    <t>　フルレンジスピーカ</t>
  </si>
  <si>
    <t>　サブウーファー</t>
  </si>
  <si>
    <t>　スピーカスタンド</t>
  </si>
  <si>
    <t>　スピーカケーブル　5m</t>
  </si>
  <si>
    <t>　スピーカケーブル　10m</t>
  </si>
  <si>
    <t>F1 model 812</t>
  </si>
  <si>
    <t>F1 Subwoofer</t>
  </si>
  <si>
    <t>JRX212</t>
  </si>
  <si>
    <t>JBLTRIPOD-MA</t>
  </si>
  <si>
    <t>KM-HD23-20K</t>
  </si>
  <si>
    <t>EX-547V2</t>
  </si>
  <si>
    <t>EMBA100BK</t>
  </si>
  <si>
    <t>USB3-AC20BK</t>
  </si>
  <si>
    <t>CRG1M50-DH5CFW</t>
  </si>
  <si>
    <t>　    〃　　　リモコン</t>
    <phoneticPr fontId="2"/>
  </si>
  <si>
    <t>大型映像装置・配信設備　</t>
    <phoneticPr fontId="2"/>
  </si>
  <si>
    <t>　変換アダプターケーブル（11T-RCA）</t>
    <rPh sb="1" eb="3">
      <t>ヘンカン</t>
    </rPh>
    <phoneticPr fontId="2"/>
  </si>
  <si>
    <t>　映像ケーブル（SDI）　30ｍ</t>
    <rPh sb="1" eb="3">
      <t>エイゾウ</t>
    </rPh>
    <phoneticPr fontId="2"/>
  </si>
  <si>
    <t>　HDMIケーブル　2m</t>
    <phoneticPr fontId="2"/>
  </si>
  <si>
    <t>　同軸ケーブル　50m（ドラム巻）</t>
    <rPh sb="1" eb="3">
      <t>ドウジク</t>
    </rPh>
    <rPh sb="15" eb="16">
      <t>マキ</t>
    </rPh>
    <phoneticPr fontId="2"/>
  </si>
  <si>
    <t>ミキサー操作卓（キャスター付）</t>
    <phoneticPr fontId="2"/>
  </si>
  <si>
    <t>SKM300G4-S：MMD945</t>
    <phoneticPr fontId="2"/>
  </si>
  <si>
    <t>ME-2</t>
    <phoneticPr fontId="2"/>
  </si>
  <si>
    <t>BETA57-X</t>
  </si>
  <si>
    <t>　ハンド型マイクロホン</t>
    <rPh sb="4" eb="5">
      <t>ガタ</t>
    </rPh>
    <phoneticPr fontId="3"/>
  </si>
  <si>
    <t>　ピンマイクロホン</t>
    <phoneticPr fontId="2"/>
  </si>
  <si>
    <t>　ヘッドセットマイクロホン</t>
    <phoneticPr fontId="2"/>
  </si>
  <si>
    <t>C314</t>
  </si>
  <si>
    <t>　マイクケーブル　5m</t>
  </si>
  <si>
    <t>　マイクケーブル　15ｍ</t>
  </si>
  <si>
    <t>　マルチマイクコンセントボックス</t>
  </si>
  <si>
    <t>　マルチケーブル　30ｍ</t>
  </si>
  <si>
    <t>　マイク・ラインマッチングトランスコネクタ</t>
  </si>
  <si>
    <t>　フェーダーボックス</t>
  </si>
  <si>
    <t>（マイク共通）</t>
    <rPh sb="4" eb="6">
      <t>キョウツウ</t>
    </rPh>
    <phoneticPr fontId="2"/>
  </si>
  <si>
    <t>　Ｙケーブル（→ フォーン）　3ｍ</t>
    <phoneticPr fontId="2"/>
  </si>
  <si>
    <t>8B1N2⇔8B2B1</t>
    <phoneticPr fontId="2"/>
  </si>
  <si>
    <t>11T-RCA</t>
    <phoneticPr fontId="2"/>
  </si>
  <si>
    <t>TCC-100</t>
    <phoneticPr fontId="2"/>
  </si>
  <si>
    <t>Ｋ240 STUDIO-Ｙ3</t>
    <phoneticPr fontId="2"/>
  </si>
  <si>
    <t>SD・USB・CD機能付</t>
    <phoneticPr fontId="2"/>
  </si>
  <si>
    <t>18P HEX</t>
  </si>
  <si>
    <t>LS1</t>
  </si>
  <si>
    <t>DMX OPERATORPRO</t>
  </si>
  <si>
    <t>　DMXコントローラー</t>
    <phoneticPr fontId="2"/>
  </si>
  <si>
    <t>　スタンドハンガーセット</t>
    <phoneticPr fontId="2"/>
  </si>
  <si>
    <t>　枠</t>
    <rPh sb="1" eb="2">
      <t>ワク</t>
    </rPh>
    <phoneticPr fontId="3"/>
  </si>
  <si>
    <t>　床板（カーペット付）</t>
    <rPh sb="1" eb="3">
      <t>ユカイタ</t>
    </rPh>
    <rPh sb="9" eb="10">
      <t>ツキ</t>
    </rPh>
    <phoneticPr fontId="3"/>
  </si>
  <si>
    <t>枠 16</t>
    <rPh sb="0" eb="1">
      <t>ワク</t>
    </rPh>
    <phoneticPr fontId="2"/>
  </si>
  <si>
    <t>枠 20</t>
    <rPh sb="0" eb="1">
      <t>ワク</t>
    </rPh>
    <phoneticPr fontId="2"/>
  </si>
  <si>
    <t>枠 12</t>
    <rPh sb="0" eb="1">
      <t>ワク</t>
    </rPh>
    <phoneticPr fontId="2"/>
  </si>
  <si>
    <t>有線マイク①（ダイナミックマイクロホン　57）</t>
    <rPh sb="0" eb="2">
      <t>ユウセン</t>
    </rPh>
    <phoneticPr fontId="2"/>
  </si>
  <si>
    <t>有線マイク②（ダイナミックマイクロホン　58）</t>
    <rPh sb="0" eb="2">
      <t>ユウセン</t>
    </rPh>
    <phoneticPr fontId="2"/>
  </si>
  <si>
    <t>有線マイク③（コンデンサーマイクロホン）</t>
    <rPh sb="0" eb="2">
      <t>ユウセン</t>
    </rPh>
    <phoneticPr fontId="2"/>
  </si>
  <si>
    <t>ステージ①（4.5ｍ*8.1ｍ）</t>
    <phoneticPr fontId="2"/>
  </si>
  <si>
    <t>ステージ②（3.6ｍ*8.1ｍ）</t>
    <phoneticPr fontId="2"/>
  </si>
  <si>
    <t>ステージ③（3.6ｍ*6.3ｍ）</t>
    <phoneticPr fontId="2"/>
  </si>
  <si>
    <t>ステージ④（2.7ｍ*6.3ｍ）</t>
    <phoneticPr fontId="2"/>
  </si>
  <si>
    <t>ステージ⑤（4.5ｍ*7.2ｍ）</t>
    <phoneticPr fontId="2"/>
  </si>
  <si>
    <t>枠 24</t>
    <rPh sb="0" eb="1">
      <t>ワク</t>
    </rPh>
    <phoneticPr fontId="2"/>
  </si>
  <si>
    <t>ステージ⑥（4.5ｍ*6.3ｍ）</t>
    <phoneticPr fontId="2"/>
  </si>
  <si>
    <t>枠 21</t>
    <rPh sb="0" eb="1">
      <t>ワク</t>
    </rPh>
    <phoneticPr fontId="2"/>
  </si>
  <si>
    <t>ステージ⑦（2.7ｍ*6.3ｍ）</t>
    <phoneticPr fontId="2"/>
  </si>
  <si>
    <t>枠 14</t>
    <rPh sb="0" eb="1">
      <t>ワク</t>
    </rPh>
    <phoneticPr fontId="2"/>
  </si>
  <si>
    <t xml:space="preserve">ステージ枠 </t>
    <rPh sb="4" eb="5">
      <t>ワク</t>
    </rPh>
    <phoneticPr fontId="2"/>
  </si>
  <si>
    <t>　ステップ（3段）</t>
    <phoneticPr fontId="2"/>
  </si>
  <si>
    <t>　ステップ（2段）</t>
    <phoneticPr fontId="2"/>
  </si>
  <si>
    <t>　付属品（エンド部品、カーテン）</t>
    <rPh sb="1" eb="3">
      <t>フゾク</t>
    </rPh>
    <rPh sb="3" eb="4">
      <t>ヒン</t>
    </rPh>
    <rPh sb="8" eb="10">
      <t>ブヒン</t>
    </rPh>
    <phoneticPr fontId="3"/>
  </si>
  <si>
    <t>（ステージ共通）</t>
    <rPh sb="5" eb="7">
      <t>キョウツウ</t>
    </rPh>
    <phoneticPr fontId="2"/>
  </si>
  <si>
    <t>ステージ</t>
  </si>
  <si>
    <t>ステージ</t>
    <phoneticPr fontId="2"/>
  </si>
  <si>
    <t>音響・映像</t>
    <rPh sb="0" eb="2">
      <t>オンキョウ</t>
    </rPh>
    <rPh sb="3" eb="5">
      <t>エイゾウ</t>
    </rPh>
    <phoneticPr fontId="2"/>
  </si>
  <si>
    <t>会場</t>
    <rPh sb="0" eb="2">
      <t>カイジョウ</t>
    </rPh>
    <phoneticPr fontId="2"/>
  </si>
  <si>
    <t>長机・椅子セット（机1＋椅子2）</t>
    <rPh sb="0" eb="1">
      <t>ナガ</t>
    </rPh>
    <rPh sb="1" eb="2">
      <t>ツクエ</t>
    </rPh>
    <rPh sb="3" eb="5">
      <t>イス</t>
    </rPh>
    <rPh sb="9" eb="10">
      <t>ツクエ</t>
    </rPh>
    <rPh sb="12" eb="14">
      <t>イス</t>
    </rPh>
    <phoneticPr fontId="2"/>
  </si>
  <si>
    <t>長机（15/セット）</t>
    <rPh sb="0" eb="1">
      <t>ナガ</t>
    </rPh>
    <rPh sb="1" eb="2">
      <t>ツクエ</t>
    </rPh>
    <phoneticPr fontId="2"/>
  </si>
  <si>
    <t>椅子（50/セット）</t>
    <rPh sb="0" eb="2">
      <t>イス</t>
    </rPh>
    <phoneticPr fontId="2"/>
  </si>
  <si>
    <t>カラーコーン・青白（ウエイト付）　　※ 無償</t>
    <rPh sb="14" eb="15">
      <t>ツ</t>
    </rPh>
    <rPh sb="20" eb="22">
      <t>ムショウ</t>
    </rPh>
    <phoneticPr fontId="2"/>
  </si>
  <si>
    <t>カラーコーンバー　　　　　　　　　　※ 無償</t>
    <rPh sb="20" eb="22">
      <t>ムショウ</t>
    </rPh>
    <phoneticPr fontId="2"/>
  </si>
  <si>
    <t>ケーブルマット　　　　　　　　　　※ 無償</t>
    <rPh sb="19" eb="21">
      <t>ムショウ</t>
    </rPh>
    <phoneticPr fontId="2"/>
  </si>
  <si>
    <t>ケーブルプロテクター（5本溝）　　 ※ 無償</t>
    <rPh sb="12" eb="13">
      <t>ホン</t>
    </rPh>
    <rPh sb="13" eb="14">
      <t>ミゾ</t>
    </rPh>
    <rPh sb="20" eb="22">
      <t>ムショウ</t>
    </rPh>
    <phoneticPr fontId="2"/>
  </si>
  <si>
    <t>ケーブルプロテクター（3本溝） 　　※ 無償</t>
    <rPh sb="12" eb="13">
      <t>ホン</t>
    </rPh>
    <rPh sb="13" eb="14">
      <t>ミゾ</t>
    </rPh>
    <phoneticPr fontId="2"/>
  </si>
  <si>
    <t>インカム（5台）</t>
    <rPh sb="6" eb="7">
      <t>ダイ</t>
    </rPh>
    <phoneticPr fontId="2"/>
  </si>
  <si>
    <t>拡声器（5台）</t>
    <rPh sb="0" eb="3">
      <t>カクセイキ</t>
    </rPh>
    <rPh sb="5" eb="6">
      <t>ダイ</t>
    </rPh>
    <phoneticPr fontId="2"/>
  </si>
  <si>
    <t>ホワイトボード</t>
    <phoneticPr fontId="2"/>
  </si>
  <si>
    <t>　展示用パネル</t>
    <phoneticPr fontId="3"/>
  </si>
  <si>
    <t>　展示用キャスター付ベース</t>
    <phoneticPr fontId="3"/>
  </si>
  <si>
    <t>　展示用フック</t>
    <phoneticPr fontId="2"/>
  </si>
  <si>
    <t>展示用パネル</t>
    <phoneticPr fontId="2"/>
  </si>
  <si>
    <t>防雨・防塵型電工ドラム</t>
    <phoneticPr fontId="2"/>
  </si>
  <si>
    <t>マルシェテント　　2.1ⅿ*2.2ⅿ</t>
    <phoneticPr fontId="2"/>
  </si>
  <si>
    <t>カラーコーン・赤　（ウエイト付）　　※ 無償</t>
    <rPh sb="7" eb="8">
      <t>アカ</t>
    </rPh>
    <rPh sb="14" eb="15">
      <t>ツ</t>
    </rPh>
    <rPh sb="20" eb="22">
      <t>ムショウ</t>
    </rPh>
    <phoneticPr fontId="2"/>
  </si>
  <si>
    <t>設営</t>
    <rPh sb="0" eb="2">
      <t>セツエイ</t>
    </rPh>
    <phoneticPr fontId="2"/>
  </si>
  <si>
    <t>1張</t>
    <rPh sb="1" eb="2">
      <t>ハリ</t>
    </rPh>
    <phoneticPr fontId="2"/>
  </si>
  <si>
    <t>組立式テント　　　3.6ⅿ*2.7ⅿ
　　　　　　　　　（横幕、ウェイト付）</t>
    <rPh sb="36" eb="37">
      <t>ツ</t>
    </rPh>
    <phoneticPr fontId="2"/>
  </si>
  <si>
    <t>ワンタッチテント　2.4ｍ*2.4ｍ
　　　　　　　　　（横幕、ウェイト付）</t>
    <phoneticPr fontId="2"/>
  </si>
  <si>
    <t>料金　合計</t>
    <rPh sb="0" eb="2">
      <t>リョウキン</t>
    </rPh>
    <rPh sb="3" eb="5">
      <t>ゴウケイ</t>
    </rPh>
    <phoneticPr fontId="2"/>
  </si>
  <si>
    <t>利用</t>
    <rPh sb="0" eb="2">
      <t>リヨウ</t>
    </rPh>
    <phoneticPr fontId="2"/>
  </si>
  <si>
    <t>サインスタンド（10台）　　　　　　　※ 無償</t>
    <rPh sb="10" eb="11">
      <t>ダイ</t>
    </rPh>
    <phoneticPr fontId="2"/>
  </si>
  <si>
    <t>電気使用料</t>
    <rPh sb="0" eb="2">
      <t>デンキ</t>
    </rPh>
    <rPh sb="2" eb="4">
      <t>シヨウ</t>
    </rPh>
    <rPh sb="4" eb="5">
      <t>リョウ</t>
    </rPh>
    <phoneticPr fontId="2"/>
  </si>
  <si>
    <t>箇所/時間</t>
    <rPh sb="0" eb="2">
      <t>カショ</t>
    </rPh>
    <rPh sb="3" eb="5">
      <t>ジカン</t>
    </rPh>
    <phoneticPr fontId="2"/>
  </si>
  <si>
    <t>給排水設備使用料</t>
    <rPh sb="0" eb="1">
      <t>キュウ</t>
    </rPh>
    <rPh sb="1" eb="3">
      <t>ハイスイ</t>
    </rPh>
    <rPh sb="3" eb="5">
      <t>セツビ</t>
    </rPh>
    <rPh sb="5" eb="8">
      <t>シヨウリョウ</t>
    </rPh>
    <phoneticPr fontId="2"/>
  </si>
  <si>
    <t>ホール 6箇所
 広場　 6箇所</t>
    <rPh sb="5" eb="7">
      <t>カショ</t>
    </rPh>
    <rPh sb="9" eb="11">
      <t>ヒロバ</t>
    </rPh>
    <rPh sb="14" eb="16">
      <t>カショ</t>
    </rPh>
    <phoneticPr fontId="2"/>
  </si>
  <si>
    <t>ホール 4箇所
 広場　 4箇所</t>
    <rPh sb="5" eb="6">
      <t>ショ</t>
    </rPh>
    <rPh sb="9" eb="11">
      <t>ヒロバ</t>
    </rPh>
    <rPh sb="14" eb="16">
      <t>カショ</t>
    </rPh>
    <phoneticPr fontId="2"/>
  </si>
  <si>
    <t>設備名</t>
    <rPh sb="0" eb="2">
      <t>セツビ</t>
    </rPh>
    <rPh sb="2" eb="3">
      <t>メイ</t>
    </rPh>
    <phoneticPr fontId="2"/>
  </si>
  <si>
    <t>箇所
上限</t>
    <rPh sb="0" eb="2">
      <t>カショ</t>
    </rPh>
    <rPh sb="3" eb="5">
      <t>ジョウゲン</t>
    </rPh>
    <phoneticPr fontId="2"/>
  </si>
  <si>
    <t>アフレア 料金計算表</t>
    <rPh sb="5" eb="7">
      <t>リョウキン</t>
    </rPh>
    <rPh sb="7" eb="9">
      <t>ケイサン</t>
    </rPh>
    <rPh sb="9" eb="10">
      <t>ヒョウ</t>
    </rPh>
    <phoneticPr fontId="2"/>
  </si>
  <si>
    <t>備品数量</t>
    <rPh sb="0" eb="2">
      <t>ビヒン</t>
    </rPh>
    <rPh sb="2" eb="4">
      <t>スウリョウ</t>
    </rPh>
    <phoneticPr fontId="2"/>
  </si>
  <si>
    <t>借用数量</t>
    <rPh sb="0" eb="2">
      <t>シャクヨウ</t>
    </rPh>
    <rPh sb="2" eb="4">
      <t>スウリョウ</t>
    </rPh>
    <phoneticPr fontId="2"/>
  </si>
  <si>
    <t>枠 25　</t>
    <rPh sb="0" eb="1">
      <t>ワク</t>
    </rPh>
    <phoneticPr fontId="2"/>
  </si>
  <si>
    <t>イベント名</t>
    <rPh sb="4" eb="5">
      <t>メイ</t>
    </rPh>
    <phoneticPr fontId="2"/>
  </si>
  <si>
    <t>イベント日時</t>
    <rPh sb="4" eb="6">
      <t>ニチジ</t>
    </rPh>
    <phoneticPr fontId="2"/>
  </si>
  <si>
    <t>担当者名</t>
    <rPh sb="0" eb="3">
      <t>タントウシャ</t>
    </rPh>
    <rPh sb="3" eb="4">
      <t>メイ</t>
    </rPh>
    <phoneticPr fontId="2"/>
  </si>
  <si>
    <t>使用箇所</t>
    <rPh sb="0" eb="4">
      <t>シヨウカショ</t>
    </rPh>
    <phoneticPr fontId="2"/>
  </si>
  <si>
    <t>使用時間</t>
    <rPh sb="0" eb="2">
      <t>シヨウ</t>
    </rPh>
    <rPh sb="2" eb="4">
      <t>ジカン</t>
    </rPh>
    <phoneticPr fontId="2"/>
  </si>
  <si>
    <t>電気・水道使用料</t>
    <rPh sb="0" eb="2">
      <t>デンキ</t>
    </rPh>
    <rPh sb="3" eb="5">
      <t>スイドウ</t>
    </rPh>
    <rPh sb="5" eb="8">
      <t>シヨウリョウ</t>
    </rPh>
    <phoneticPr fontId="2"/>
  </si>
  <si>
    <t>備品</t>
    <rPh sb="0" eb="2">
      <t>ビヒン</t>
    </rPh>
    <phoneticPr fontId="2"/>
  </si>
  <si>
    <t>電気・水道使用料金　小計</t>
    <rPh sb="0" eb="2">
      <t>デンキ</t>
    </rPh>
    <rPh sb="3" eb="5">
      <t>スイドウ</t>
    </rPh>
    <rPh sb="5" eb="8">
      <t>シヨウリョウ</t>
    </rPh>
    <rPh sb="7" eb="9">
      <t>リョウキン</t>
    </rPh>
    <rPh sb="10" eb="12">
      <t>ショウケイ</t>
    </rPh>
    <phoneticPr fontId="2"/>
  </si>
  <si>
    <t>備品貸出料金　小計</t>
    <rPh sb="0" eb="2">
      <t>ビヒン</t>
    </rPh>
    <rPh sb="2" eb="4">
      <t>カシダシ</t>
    </rPh>
    <rPh sb="4" eb="6">
      <t>リョウキン</t>
    </rPh>
    <rPh sb="7" eb="9">
      <t>ショウケイ</t>
    </rPh>
    <phoneticPr fontId="2"/>
  </si>
  <si>
    <t>枠 25</t>
    <rPh sb="0" eb="1">
      <t>ワク</t>
    </rPh>
    <phoneticPr fontId="2"/>
  </si>
  <si>
    <t>音響・映像　※ 最低料金</t>
    <rPh sb="0" eb="2">
      <t>オンキョウ</t>
    </rPh>
    <rPh sb="3" eb="5">
      <t>エイゾウ</t>
    </rPh>
    <rPh sb="8" eb="12">
      <t>サイテイリョウキン</t>
    </rPh>
    <phoneticPr fontId="2"/>
  </si>
  <si>
    <t>設営料金　小計</t>
    <rPh sb="0" eb="2">
      <t>セツエイ</t>
    </rPh>
    <rPh sb="2" eb="4">
      <t>リョウキン</t>
    </rPh>
    <rPh sb="5" eb="7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</si>
</sst>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\ @"/>
    <numFmt numFmtId="178" formatCode="#,##0\ ;[Red]\△\ #,##0\ "/>
  </numFmts>
  <fonts count="24" x14ac:knownFonts="1">
    <font>
      <sz val="11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9" fillId="0" borderId="0"/>
    <xf numFmtId="38" fontId="22" fillId="0" borderId="0" applyFont="0" applyFill="0" applyBorder="0" applyAlignment="0" applyProtection="0">
      <alignment vertical="center"/>
    </xf>
  </cellStyleXfs>
  <cellXfs count="3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4" borderId="1" xfId="0" applyFont="1" applyFill="1" applyBorder="1" applyAlignment="1">
      <alignment vertical="center" shrinkToFit="1"/>
    </xf>
    <xf numFmtId="0" fontId="5" fillId="4" borderId="1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7" fillId="5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3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 shrinkToFit="1"/>
    </xf>
    <xf numFmtId="177" fontId="12" fillId="0" borderId="5" xfId="0" applyNumberFormat="1" applyFont="1" applyFill="1" applyBorder="1" applyAlignment="1">
      <alignment vertical="center" wrapText="1" shrinkToFit="1"/>
    </xf>
    <xf numFmtId="177" fontId="12" fillId="0" borderId="36" xfId="0" applyNumberFormat="1" applyFont="1" applyFill="1" applyBorder="1" applyAlignment="1">
      <alignment vertical="center" wrapText="1" shrinkToFit="1"/>
    </xf>
    <xf numFmtId="177" fontId="13" fillId="0" borderId="9" xfId="0" applyNumberFormat="1" applyFont="1" applyFill="1" applyBorder="1" applyAlignment="1">
      <alignment vertical="center" wrapText="1" shrinkToFit="1"/>
    </xf>
    <xf numFmtId="177" fontId="12" fillId="0" borderId="4" xfId="0" applyNumberFormat="1" applyFont="1" applyFill="1" applyBorder="1" applyAlignment="1">
      <alignment vertical="center" wrapText="1" shrinkToFit="1"/>
    </xf>
    <xf numFmtId="177" fontId="12" fillId="0" borderId="11" xfId="0" applyNumberFormat="1" applyFont="1" applyFill="1" applyBorder="1" applyAlignment="1">
      <alignment vertical="center" wrapText="1" shrinkToFit="1"/>
    </xf>
    <xf numFmtId="177" fontId="12" fillId="0" borderId="24" xfId="0" applyNumberFormat="1" applyFont="1" applyFill="1" applyBorder="1" applyAlignment="1">
      <alignment horizontal="left" vertical="center" wrapText="1" shrinkToFit="1"/>
    </xf>
    <xf numFmtId="177" fontId="12" fillId="0" borderId="7" xfId="0" applyNumberFormat="1" applyFont="1" applyFill="1" applyBorder="1" applyAlignment="1">
      <alignment vertical="center" wrapText="1" shrinkToFi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 shrinkToFit="1"/>
    </xf>
    <xf numFmtId="178" fontId="12" fillId="0" borderId="0" xfId="0" applyNumberFormat="1" applyFont="1" applyFill="1" applyAlignment="1">
      <alignment horizontal="right" vertical="center" shrinkToFi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176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78" fontId="12" fillId="0" borderId="27" xfId="0" applyNumberFormat="1" applyFont="1" applyFill="1" applyBorder="1" applyAlignment="1">
      <alignment horizontal="right" vertical="center" shrinkToFit="1"/>
    </xf>
    <xf numFmtId="0" fontId="12" fillId="0" borderId="30" xfId="0" applyFont="1" applyFill="1" applyBorder="1" applyAlignment="1">
      <alignment horizontal="center" vertical="center" wrapText="1"/>
    </xf>
    <xf numFmtId="176" fontId="12" fillId="0" borderId="28" xfId="0" applyNumberFormat="1" applyFont="1" applyFill="1" applyBorder="1" applyAlignment="1">
      <alignment horizontal="center" vertical="center"/>
    </xf>
    <xf numFmtId="177" fontId="12" fillId="0" borderId="47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177" fontId="15" fillId="0" borderId="18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177" fontId="15" fillId="0" borderId="44" xfId="0" applyNumberFormat="1" applyFont="1" applyFill="1" applyBorder="1" applyAlignment="1">
      <alignment vertical="center" wrapText="1"/>
    </xf>
    <xf numFmtId="0" fontId="14" fillId="0" borderId="42" xfId="0" applyFont="1" applyFill="1" applyBorder="1" applyAlignment="1">
      <alignment vertical="center" wrapText="1"/>
    </xf>
    <xf numFmtId="177" fontId="12" fillId="0" borderId="40" xfId="0" applyNumberFormat="1" applyFont="1" applyFill="1" applyBorder="1" applyAlignment="1">
      <alignment vertical="center" wrapText="1"/>
    </xf>
    <xf numFmtId="177" fontId="15" fillId="0" borderId="40" xfId="0" applyNumberFormat="1" applyFont="1" applyFill="1" applyBorder="1" applyAlignment="1">
      <alignment vertical="center" wrapText="1"/>
    </xf>
    <xf numFmtId="177" fontId="15" fillId="0" borderId="41" xfId="0" applyNumberFormat="1" applyFont="1" applyFill="1" applyBorder="1" applyAlignment="1">
      <alignment vertical="center" wrapText="1"/>
    </xf>
    <xf numFmtId="177" fontId="12" fillId="0" borderId="46" xfId="0" applyNumberFormat="1" applyFont="1" applyFill="1" applyBorder="1" applyAlignment="1">
      <alignment vertical="center" wrapText="1" shrinkToFit="1"/>
    </xf>
    <xf numFmtId="177" fontId="12" fillId="0" borderId="50" xfId="0" applyNumberFormat="1" applyFont="1" applyFill="1" applyBorder="1" applyAlignment="1">
      <alignment vertical="center" wrapText="1"/>
    </xf>
    <xf numFmtId="178" fontId="12" fillId="0" borderId="35" xfId="0" applyNumberFormat="1" applyFont="1" applyBorder="1" applyAlignment="1">
      <alignment horizontal="right" vertical="center"/>
    </xf>
    <xf numFmtId="178" fontId="12" fillId="0" borderId="49" xfId="0" applyNumberFormat="1" applyFont="1" applyBorder="1" applyAlignment="1">
      <alignment horizontal="right" vertical="center"/>
    </xf>
    <xf numFmtId="177" fontId="12" fillId="0" borderId="18" xfId="0" applyNumberFormat="1" applyFont="1" applyFill="1" applyBorder="1" applyAlignment="1">
      <alignment vertical="center" wrapText="1"/>
    </xf>
    <xf numFmtId="178" fontId="12" fillId="0" borderId="3" xfId="0" applyNumberFormat="1" applyFont="1" applyBorder="1" applyAlignment="1">
      <alignment horizontal="right" vertical="center"/>
    </xf>
    <xf numFmtId="178" fontId="12" fillId="0" borderId="17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178" fontId="12" fillId="0" borderId="16" xfId="0" applyNumberFormat="1" applyFont="1" applyBorder="1" applyAlignment="1">
      <alignment horizontal="right" vertical="center"/>
    </xf>
    <xf numFmtId="178" fontId="12" fillId="0" borderId="31" xfId="0" applyNumberFormat="1" applyFont="1" applyFill="1" applyBorder="1" applyAlignment="1">
      <alignment horizontal="right" vertical="center"/>
    </xf>
    <xf numFmtId="178" fontId="12" fillId="0" borderId="15" xfId="0" applyNumberFormat="1" applyFont="1" applyFill="1" applyBorder="1" applyAlignment="1">
      <alignment horizontal="right" vertical="center"/>
    </xf>
    <xf numFmtId="178" fontId="12" fillId="0" borderId="1" xfId="0" applyNumberFormat="1" applyFont="1" applyFill="1" applyBorder="1" applyAlignment="1">
      <alignment horizontal="right" vertical="center"/>
    </xf>
    <xf numFmtId="178" fontId="12" fillId="0" borderId="16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178" fontId="12" fillId="0" borderId="49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177" fontId="12" fillId="0" borderId="44" xfId="0" applyNumberFormat="1" applyFont="1" applyFill="1" applyBorder="1" applyAlignment="1">
      <alignment vertical="center" wrapText="1"/>
    </xf>
    <xf numFmtId="178" fontId="12" fillId="0" borderId="39" xfId="0" applyNumberFormat="1" applyFont="1" applyBorder="1" applyAlignment="1">
      <alignment horizontal="right" vertical="center"/>
    </xf>
    <xf numFmtId="178" fontId="12" fillId="0" borderId="22" xfId="0" applyNumberFormat="1" applyFont="1" applyFill="1" applyBorder="1" applyAlignment="1">
      <alignment horizontal="right" vertical="center"/>
    </xf>
    <xf numFmtId="178" fontId="12" fillId="0" borderId="39" xfId="0" applyNumberFormat="1" applyFont="1" applyFill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right" vertical="center"/>
    </xf>
    <xf numFmtId="178" fontId="12" fillId="0" borderId="21" xfId="0" applyNumberFormat="1" applyFont="1" applyFill="1" applyBorder="1" applyAlignment="1">
      <alignment horizontal="right" vertical="center"/>
    </xf>
    <xf numFmtId="177" fontId="12" fillId="0" borderId="20" xfId="0" applyNumberFormat="1" applyFont="1" applyFill="1" applyBorder="1" applyAlignment="1">
      <alignment vertical="center" wrapText="1"/>
    </xf>
    <xf numFmtId="178" fontId="12" fillId="0" borderId="3" xfId="0" applyNumberFormat="1" applyFont="1" applyFill="1" applyBorder="1" applyAlignment="1">
      <alignment horizontal="right" vertical="center"/>
    </xf>
    <xf numFmtId="178" fontId="12" fillId="0" borderId="17" xfId="0" applyNumberFormat="1" applyFont="1" applyFill="1" applyBorder="1" applyAlignment="1">
      <alignment horizontal="right" vertical="center"/>
    </xf>
    <xf numFmtId="178" fontId="10" fillId="5" borderId="56" xfId="0" applyNumberFormat="1" applyFont="1" applyFill="1" applyBorder="1" applyAlignment="1">
      <alignment horizontal="right" vertical="center" shrinkToFit="1"/>
    </xf>
    <xf numFmtId="178" fontId="12" fillId="0" borderId="57" xfId="0" applyNumberFormat="1" applyFont="1" applyFill="1" applyBorder="1" applyAlignment="1">
      <alignment horizontal="right" vertical="center" shrinkToFit="1"/>
    </xf>
    <xf numFmtId="178" fontId="12" fillId="0" borderId="58" xfId="0" applyNumberFormat="1" applyFont="1" applyFill="1" applyBorder="1" applyAlignment="1">
      <alignment horizontal="right" vertical="center" shrinkToFit="1"/>
    </xf>
    <xf numFmtId="178" fontId="10" fillId="5" borderId="59" xfId="0" applyNumberFormat="1" applyFont="1" applyFill="1" applyBorder="1" applyAlignment="1">
      <alignment horizontal="right" vertical="center" shrinkToFit="1"/>
    </xf>
    <xf numFmtId="178" fontId="10" fillId="5" borderId="60" xfId="0" applyNumberFormat="1" applyFont="1" applyFill="1" applyBorder="1" applyAlignment="1">
      <alignment horizontal="right" vertical="center" shrinkToFit="1"/>
    </xf>
    <xf numFmtId="178" fontId="10" fillId="5" borderId="61" xfId="0" applyNumberFormat="1" applyFont="1" applyFill="1" applyBorder="1" applyAlignment="1">
      <alignment horizontal="right" vertical="center" shrinkToFit="1"/>
    </xf>
    <xf numFmtId="178" fontId="10" fillId="5" borderId="57" xfId="0" applyNumberFormat="1" applyFont="1" applyFill="1" applyBorder="1" applyAlignment="1">
      <alignment horizontal="right" vertical="center" shrinkToFit="1"/>
    </xf>
    <xf numFmtId="178" fontId="13" fillId="0" borderId="62" xfId="0" applyNumberFormat="1" applyFont="1" applyFill="1" applyBorder="1" applyAlignment="1">
      <alignment horizontal="right" vertical="center" shrinkToFit="1"/>
    </xf>
    <xf numFmtId="178" fontId="12" fillId="0" borderId="62" xfId="0" applyNumberFormat="1" applyFont="1" applyFill="1" applyBorder="1" applyAlignment="1">
      <alignment horizontal="right" vertical="center" shrinkToFit="1"/>
    </xf>
    <xf numFmtId="178" fontId="12" fillId="0" borderId="61" xfId="0" applyNumberFormat="1" applyFont="1" applyFill="1" applyBorder="1" applyAlignment="1">
      <alignment horizontal="right" vertical="center" shrinkToFit="1"/>
    </xf>
    <xf numFmtId="178" fontId="10" fillId="5" borderId="58" xfId="0" applyNumberFormat="1" applyFont="1" applyFill="1" applyBorder="1" applyAlignment="1">
      <alignment horizontal="right" vertical="center" shrinkToFit="1"/>
    </xf>
    <xf numFmtId="178" fontId="10" fillId="5" borderId="62" xfId="0" applyNumberFormat="1" applyFont="1" applyFill="1" applyBorder="1" applyAlignment="1">
      <alignment horizontal="right" vertical="center" shrinkToFit="1"/>
    </xf>
    <xf numFmtId="178" fontId="12" fillId="4" borderId="57" xfId="0" applyNumberFormat="1" applyFont="1" applyFill="1" applyBorder="1" applyAlignment="1">
      <alignment horizontal="right" vertical="center" shrinkToFit="1"/>
    </xf>
    <xf numFmtId="178" fontId="12" fillId="4" borderId="61" xfId="0" applyNumberFormat="1" applyFont="1" applyFill="1" applyBorder="1" applyAlignment="1">
      <alignment horizontal="right" vertical="center" shrinkToFit="1"/>
    </xf>
    <xf numFmtId="178" fontId="20" fillId="0" borderId="23" xfId="0" applyNumberFormat="1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12" fillId="0" borderId="38" xfId="0" applyFont="1" applyBorder="1" applyAlignment="1">
      <alignment horizontal="right" vertical="center" wrapText="1"/>
    </xf>
    <xf numFmtId="0" fontId="12" fillId="0" borderId="38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20" fillId="0" borderId="52" xfId="0" applyFont="1" applyFill="1" applyBorder="1" applyAlignment="1">
      <alignment horizontal="center" vertical="center" shrinkToFit="1"/>
    </xf>
    <xf numFmtId="178" fontId="20" fillId="0" borderId="0" xfId="0" applyNumberFormat="1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1" fillId="0" borderId="29" xfId="0" applyFont="1" applyFill="1" applyBorder="1" applyAlignment="1">
      <alignment horizontal="center" vertical="center" shrinkToFit="1"/>
    </xf>
    <xf numFmtId="177" fontId="21" fillId="0" borderId="48" xfId="0" applyNumberFormat="1" applyFont="1" applyFill="1" applyBorder="1" applyAlignment="1">
      <alignment horizontal="center" vertical="center" shrinkToFit="1"/>
    </xf>
    <xf numFmtId="177" fontId="21" fillId="0" borderId="8" xfId="0" applyNumberFormat="1" applyFont="1" applyFill="1" applyBorder="1" applyAlignment="1">
      <alignment horizontal="center" vertical="center" shrinkToFit="1"/>
    </xf>
    <xf numFmtId="177" fontId="21" fillId="0" borderId="6" xfId="0" applyNumberFormat="1" applyFont="1" applyFill="1" applyBorder="1" applyAlignment="1">
      <alignment horizontal="center" vertical="center" shrinkToFit="1"/>
    </xf>
    <xf numFmtId="177" fontId="21" fillId="0" borderId="34" xfId="0" applyNumberFormat="1" applyFont="1" applyFill="1" applyBorder="1" applyAlignment="1">
      <alignment horizontal="center" vertical="center" shrinkToFit="1"/>
    </xf>
    <xf numFmtId="177" fontId="21" fillId="0" borderId="38" xfId="0" applyNumberFormat="1" applyFont="1" applyFill="1" applyBorder="1" applyAlignment="1">
      <alignment horizontal="center" vertical="center" shrinkToFit="1"/>
    </xf>
    <xf numFmtId="177" fontId="21" fillId="0" borderId="12" xfId="0" applyNumberFormat="1" applyFont="1" applyFill="1" applyBorder="1" applyAlignment="1">
      <alignment horizontal="center" vertical="center" shrinkToFit="1"/>
    </xf>
    <xf numFmtId="38" fontId="14" fillId="0" borderId="0" xfId="3" applyFont="1" applyAlignment="1">
      <alignment horizontal="right" vertical="center" wrapText="1"/>
    </xf>
    <xf numFmtId="177" fontId="19" fillId="0" borderId="32" xfId="0" applyNumberFormat="1" applyFont="1" applyFill="1" applyBorder="1" applyAlignment="1">
      <alignment horizontal="left" vertical="center"/>
    </xf>
    <xf numFmtId="177" fontId="19" fillId="0" borderId="34" xfId="0" applyNumberFormat="1" applyFont="1" applyFill="1" applyBorder="1" applyAlignment="1">
      <alignment horizontal="left" vertical="center"/>
    </xf>
    <xf numFmtId="177" fontId="19" fillId="0" borderId="5" xfId="0" applyNumberFormat="1" applyFont="1" applyFill="1" applyBorder="1" applyAlignment="1">
      <alignment vertical="center"/>
    </xf>
    <xf numFmtId="177" fontId="19" fillId="0" borderId="6" xfId="0" applyNumberFormat="1" applyFont="1" applyFill="1" applyBorder="1" applyAlignment="1">
      <alignment vertical="center"/>
    </xf>
    <xf numFmtId="177" fontId="19" fillId="0" borderId="5" xfId="0" applyNumberFormat="1" applyFont="1" applyFill="1" applyBorder="1" applyAlignment="1">
      <alignment horizontal="left" vertical="center"/>
    </xf>
    <xf numFmtId="177" fontId="19" fillId="0" borderId="6" xfId="0" applyNumberFormat="1" applyFont="1" applyFill="1" applyBorder="1" applyAlignment="1">
      <alignment horizontal="left" vertical="center"/>
    </xf>
    <xf numFmtId="177" fontId="19" fillId="0" borderId="36" xfId="0" applyNumberFormat="1" applyFont="1" applyFill="1" applyBorder="1" applyAlignment="1">
      <alignment horizontal="left" vertical="center"/>
    </xf>
    <xf numFmtId="177" fontId="19" fillId="0" borderId="38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77" fontId="19" fillId="0" borderId="53" xfId="0" applyNumberFormat="1" applyFont="1" applyFill="1" applyBorder="1" applyAlignment="1">
      <alignment horizontal="left" vertical="center"/>
    </xf>
    <xf numFmtId="177" fontId="19" fillId="0" borderId="7" xfId="0" applyNumberFormat="1" applyFont="1" applyFill="1" applyBorder="1" applyAlignment="1">
      <alignment horizontal="left" vertical="center"/>
    </xf>
    <xf numFmtId="177" fontId="19" fillId="0" borderId="48" xfId="0" applyNumberFormat="1" applyFont="1" applyFill="1" applyBorder="1" applyAlignment="1">
      <alignment horizontal="left" vertical="center"/>
    </xf>
    <xf numFmtId="177" fontId="19" fillId="0" borderId="9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left" vertical="center"/>
    </xf>
    <xf numFmtId="177" fontId="19" fillId="0" borderId="73" xfId="0" applyNumberFormat="1" applyFont="1" applyFill="1" applyBorder="1" applyAlignment="1">
      <alignment horizontal="left" vertical="center"/>
    </xf>
    <xf numFmtId="177" fontId="19" fillId="0" borderId="43" xfId="0" applyNumberFormat="1" applyFont="1" applyFill="1" applyBorder="1" applyAlignment="1">
      <alignment horizontal="left" vertical="center"/>
    </xf>
    <xf numFmtId="177" fontId="19" fillId="0" borderId="8" xfId="0" applyNumberFormat="1" applyFont="1" applyFill="1" applyBorder="1" applyAlignment="1">
      <alignment horizontal="left" vertical="center"/>
    </xf>
    <xf numFmtId="177" fontId="19" fillId="0" borderId="11" xfId="0" applyNumberFormat="1" applyFont="1" applyFill="1" applyBorder="1" applyAlignment="1">
      <alignment horizontal="left" vertical="center"/>
    </xf>
    <xf numFmtId="177" fontId="19" fillId="0" borderId="12" xfId="0" applyNumberFormat="1" applyFont="1" applyFill="1" applyBorder="1" applyAlignment="1">
      <alignment horizontal="left" vertical="center"/>
    </xf>
    <xf numFmtId="177" fontId="19" fillId="0" borderId="74" xfId="0" applyNumberFormat="1" applyFont="1" applyFill="1" applyBorder="1" applyAlignment="1">
      <alignment horizontal="left" vertical="center"/>
    </xf>
    <xf numFmtId="0" fontId="21" fillId="0" borderId="75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177" fontId="21" fillId="0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right" vertical="center" wrapText="1"/>
    </xf>
    <xf numFmtId="178" fontId="12" fillId="0" borderId="4" xfId="0" applyNumberFormat="1" applyFont="1" applyBorder="1" applyAlignment="1">
      <alignment horizontal="right" vertical="center"/>
    </xf>
    <xf numFmtId="178" fontId="12" fillId="0" borderId="19" xfId="0" applyNumberFormat="1" applyFont="1" applyBorder="1" applyAlignment="1">
      <alignment horizontal="right" vertical="center"/>
    </xf>
    <xf numFmtId="178" fontId="10" fillId="5" borderId="33" xfId="0" applyNumberFormat="1" applyFont="1" applyFill="1" applyBorder="1" applyAlignment="1">
      <alignment horizontal="right" vertical="center" shrinkToFit="1"/>
    </xf>
    <xf numFmtId="178" fontId="10" fillId="5" borderId="37" xfId="0" applyNumberFormat="1" applyFont="1" applyFill="1" applyBorder="1" applyAlignment="1">
      <alignment horizontal="right" vertical="center" shrinkToFit="1"/>
    </xf>
    <xf numFmtId="178" fontId="12" fillId="0" borderId="51" xfId="0" applyNumberFormat="1" applyFont="1" applyFill="1" applyBorder="1" applyAlignment="1">
      <alignment horizontal="right" vertical="center" shrinkToFit="1"/>
    </xf>
    <xf numFmtId="178" fontId="10" fillId="5" borderId="1" xfId="0" applyNumberFormat="1" applyFont="1" applyFill="1" applyBorder="1" applyAlignment="1">
      <alignment horizontal="right" vertical="center" shrinkToFit="1"/>
    </xf>
    <xf numFmtId="178" fontId="12" fillId="0" borderId="1" xfId="0" applyNumberFormat="1" applyFont="1" applyFill="1" applyBorder="1" applyAlignment="1">
      <alignment horizontal="right" vertical="center" shrinkToFit="1"/>
    </xf>
    <xf numFmtId="178" fontId="13" fillId="0" borderId="1" xfId="0" applyNumberFormat="1" applyFont="1" applyFill="1" applyBorder="1" applyAlignment="1">
      <alignment horizontal="right" vertical="center" shrinkToFit="1"/>
    </xf>
    <xf numFmtId="178" fontId="12" fillId="4" borderId="1" xfId="0" applyNumberFormat="1" applyFont="1" applyFill="1" applyBorder="1" applyAlignment="1">
      <alignment horizontal="right" vertical="center" shrinkToFit="1"/>
    </xf>
    <xf numFmtId="178" fontId="12" fillId="0" borderId="3" xfId="0" applyNumberFormat="1" applyFont="1" applyFill="1" applyBorder="1" applyAlignment="1">
      <alignment horizontal="right" vertical="center" shrinkToFit="1"/>
    </xf>
    <xf numFmtId="178" fontId="10" fillId="5" borderId="31" xfId="0" applyNumberFormat="1" applyFont="1" applyFill="1" applyBorder="1" applyAlignment="1">
      <alignment horizontal="right" vertical="center" shrinkToFit="1"/>
    </xf>
    <xf numFmtId="178" fontId="10" fillId="5" borderId="2" xfId="0" applyNumberFormat="1" applyFont="1" applyFill="1" applyBorder="1" applyAlignment="1">
      <alignment horizontal="right" vertical="center" shrinkToFit="1"/>
    </xf>
    <xf numFmtId="178" fontId="12" fillId="0" borderId="39" xfId="0" applyNumberFormat="1" applyFont="1" applyFill="1" applyBorder="1" applyAlignment="1">
      <alignment horizontal="right" vertical="center" shrinkToFit="1"/>
    </xf>
    <xf numFmtId="178" fontId="10" fillId="5" borderId="3" xfId="0" applyNumberFormat="1" applyFont="1" applyFill="1" applyBorder="1" applyAlignment="1">
      <alignment horizontal="right" vertical="center" shrinkToFit="1"/>
    </xf>
    <xf numFmtId="178" fontId="10" fillId="5" borderId="39" xfId="0" applyNumberFormat="1" applyFont="1" applyFill="1" applyBorder="1" applyAlignment="1">
      <alignment horizontal="right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20" fillId="0" borderId="63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178" fontId="10" fillId="5" borderId="0" xfId="0" applyNumberFormat="1" applyFont="1" applyFill="1" applyBorder="1" applyAlignment="1">
      <alignment horizontal="right" vertical="center" shrinkToFit="1"/>
    </xf>
    <xf numFmtId="178" fontId="10" fillId="5" borderId="62" xfId="0" applyNumberFormat="1" applyFont="1" applyFill="1" applyBorder="1" applyAlignment="1">
      <alignment vertical="center" shrinkToFit="1"/>
    </xf>
    <xf numFmtId="178" fontId="10" fillId="5" borderId="56" xfId="0" applyNumberFormat="1" applyFont="1" applyFill="1" applyBorder="1" applyAlignment="1">
      <alignment vertical="center" shrinkToFit="1"/>
    </xf>
    <xf numFmtId="178" fontId="10" fillId="5" borderId="80" xfId="0" applyNumberFormat="1" applyFont="1" applyFill="1" applyBorder="1" applyAlignment="1">
      <alignment vertical="center" shrinkToFit="1"/>
    </xf>
    <xf numFmtId="178" fontId="10" fillId="5" borderId="57" xfId="0" applyNumberFormat="1" applyFont="1" applyFill="1" applyBorder="1" applyAlignment="1">
      <alignment vertical="center" shrinkToFi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77" fontId="11" fillId="0" borderId="42" xfId="0" applyNumberFormat="1" applyFont="1" applyFill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right" vertical="center" wrapText="1"/>
    </xf>
    <xf numFmtId="178" fontId="12" fillId="0" borderId="35" xfId="0" applyNumberFormat="1" applyFont="1" applyBorder="1" applyAlignment="1">
      <alignment horizontal="right" vertical="center"/>
    </xf>
    <xf numFmtId="178" fontId="12" fillId="0" borderId="49" xfId="0" applyNumberFormat="1" applyFont="1" applyBorder="1" applyAlignment="1">
      <alignment horizontal="right" vertical="center"/>
    </xf>
    <xf numFmtId="178" fontId="20" fillId="0" borderId="55" xfId="0" applyNumberFormat="1" applyFont="1" applyFill="1" applyBorder="1" applyAlignment="1">
      <alignment horizontal="right" vertical="center" shrinkToFit="1"/>
    </xf>
    <xf numFmtId="178" fontId="20" fillId="0" borderId="68" xfId="0" applyNumberFormat="1" applyFont="1" applyFill="1" applyBorder="1" applyAlignment="1">
      <alignment horizontal="right" vertical="center" shrinkToFit="1"/>
    </xf>
    <xf numFmtId="178" fontId="20" fillId="0" borderId="69" xfId="0" applyNumberFormat="1" applyFont="1" applyFill="1" applyBorder="1" applyAlignment="1">
      <alignment horizontal="right" vertical="center" shrinkToFit="1"/>
    </xf>
    <xf numFmtId="178" fontId="20" fillId="0" borderId="67" xfId="0" applyNumberFormat="1" applyFont="1" applyFill="1" applyBorder="1" applyAlignment="1">
      <alignment horizontal="right" vertical="center" shrinkToFit="1"/>
    </xf>
    <xf numFmtId="178" fontId="20" fillId="0" borderId="70" xfId="0" applyNumberFormat="1" applyFont="1" applyFill="1" applyBorder="1" applyAlignment="1">
      <alignment horizontal="right" vertical="center" shrinkToFit="1"/>
    </xf>
    <xf numFmtId="178" fontId="20" fillId="0" borderId="54" xfId="0" applyNumberFormat="1" applyFont="1" applyFill="1" applyBorder="1" applyAlignment="1">
      <alignment horizontal="right" vertical="center" shrinkToFit="1"/>
    </xf>
    <xf numFmtId="178" fontId="20" fillId="0" borderId="71" xfId="0" applyNumberFormat="1" applyFont="1" applyFill="1" applyBorder="1" applyAlignment="1">
      <alignment horizontal="right" vertical="center" shrinkToFit="1"/>
    </xf>
    <xf numFmtId="178" fontId="20" fillId="0" borderId="72" xfId="0" applyNumberFormat="1" applyFont="1" applyFill="1" applyBorder="1" applyAlignment="1">
      <alignment horizontal="right" vertical="center" shrinkToFit="1"/>
    </xf>
    <xf numFmtId="178" fontId="21" fillId="6" borderId="49" xfId="0" applyNumberFormat="1" applyFont="1" applyFill="1" applyBorder="1" applyAlignment="1">
      <alignment horizontal="right" vertical="center" shrinkToFit="1"/>
    </xf>
    <xf numFmtId="178" fontId="21" fillId="6" borderId="17" xfId="0" applyNumberFormat="1" applyFont="1" applyFill="1" applyBorder="1" applyAlignment="1">
      <alignment horizontal="right" vertical="center" shrinkToFit="1"/>
    </xf>
    <xf numFmtId="178" fontId="21" fillId="6" borderId="16" xfId="0" applyNumberFormat="1" applyFont="1" applyFill="1" applyBorder="1" applyAlignment="1">
      <alignment horizontal="right" vertical="center" shrinkToFit="1"/>
    </xf>
    <xf numFmtId="178" fontId="21" fillId="6" borderId="19" xfId="0" applyNumberFormat="1" applyFont="1" applyFill="1" applyBorder="1" applyAlignment="1">
      <alignment horizontal="right" vertical="center" shrinkToFit="1"/>
    </xf>
    <xf numFmtId="178" fontId="21" fillId="6" borderId="15" xfId="0" applyNumberFormat="1" applyFont="1" applyFill="1" applyBorder="1" applyAlignment="1">
      <alignment horizontal="right" vertical="center" shrinkToFit="1"/>
    </xf>
    <xf numFmtId="178" fontId="21" fillId="6" borderId="22" xfId="0" applyNumberFormat="1" applyFont="1" applyFill="1" applyBorder="1" applyAlignment="1">
      <alignment horizontal="right" vertical="center" shrinkToFit="1"/>
    </xf>
    <xf numFmtId="178" fontId="21" fillId="6" borderId="21" xfId="0" applyNumberFormat="1" applyFont="1" applyFill="1" applyBorder="1" applyAlignment="1">
      <alignment horizontal="right" vertical="center" shrinkToFit="1"/>
    </xf>
    <xf numFmtId="177" fontId="12" fillId="0" borderId="47" xfId="0" applyNumberFormat="1" applyFont="1" applyBorder="1" applyAlignment="1">
      <alignment vertical="center" wrapText="1"/>
    </xf>
    <xf numFmtId="178" fontId="10" fillId="5" borderId="51" xfId="0" applyNumberFormat="1" applyFont="1" applyFill="1" applyBorder="1" applyAlignment="1">
      <alignment horizontal="right" vertical="center" shrinkToFit="1"/>
    </xf>
    <xf numFmtId="177" fontId="19" fillId="0" borderId="53" xfId="0" applyNumberFormat="1" applyFont="1" applyBorder="1" applyAlignment="1">
      <alignment horizontal="left" vertical="center"/>
    </xf>
    <xf numFmtId="177" fontId="19" fillId="0" borderId="51" xfId="0" applyNumberFormat="1" applyFont="1" applyBorder="1" applyAlignment="1">
      <alignment horizontal="left" vertical="center"/>
    </xf>
    <xf numFmtId="177" fontId="21" fillId="0" borderId="35" xfId="0" applyNumberFormat="1" applyFont="1" applyBorder="1" applyAlignment="1">
      <alignment horizontal="center" vertical="center" shrinkToFit="1"/>
    </xf>
    <xf numFmtId="178" fontId="21" fillId="6" borderId="49" xfId="0" applyNumberFormat="1" applyFont="1" applyFill="1" applyBorder="1" applyAlignment="1">
      <alignment vertical="center" shrinkToFit="1"/>
    </xf>
    <xf numFmtId="178" fontId="20" fillId="0" borderId="55" xfId="0" applyNumberFormat="1" applyFont="1" applyBorder="1" applyAlignment="1">
      <alignment vertical="center" shrinkToFit="1"/>
    </xf>
    <xf numFmtId="177" fontId="12" fillId="0" borderId="18" xfId="0" applyNumberFormat="1" applyFont="1" applyBorder="1" applyAlignment="1">
      <alignment vertical="center" wrapText="1"/>
    </xf>
    <xf numFmtId="178" fontId="10" fillId="5" borderId="14" xfId="0" applyNumberFormat="1" applyFont="1" applyFill="1" applyBorder="1" applyAlignment="1">
      <alignment horizontal="right" vertical="center" shrinkToFit="1"/>
    </xf>
    <xf numFmtId="177" fontId="19" fillId="0" borderId="7" xfId="0" applyNumberFormat="1" applyFont="1" applyBorder="1" applyAlignment="1">
      <alignment horizontal="left" vertical="center"/>
    </xf>
    <xf numFmtId="177" fontId="19" fillId="0" borderId="14" xfId="0" applyNumberFormat="1" applyFont="1" applyBorder="1" applyAlignment="1">
      <alignment horizontal="left" vertical="center"/>
    </xf>
    <xf numFmtId="177" fontId="21" fillId="0" borderId="3" xfId="0" applyNumberFormat="1" applyFont="1" applyBorder="1" applyAlignment="1">
      <alignment horizontal="center" vertical="center" shrinkToFit="1"/>
    </xf>
    <xf numFmtId="178" fontId="21" fillId="6" borderId="16" xfId="0" applyNumberFormat="1" applyFont="1" applyFill="1" applyBorder="1" applyAlignment="1">
      <alignment vertical="center" shrinkToFit="1"/>
    </xf>
    <xf numFmtId="178" fontId="20" fillId="0" borderId="68" xfId="0" applyNumberFormat="1" applyFont="1" applyBorder="1" applyAlignment="1">
      <alignment vertical="center" shrinkToFit="1"/>
    </xf>
    <xf numFmtId="177" fontId="12" fillId="0" borderId="44" xfId="0" applyNumberFormat="1" applyFont="1" applyBorder="1" applyAlignment="1">
      <alignment vertical="center" wrapText="1"/>
    </xf>
    <xf numFmtId="177" fontId="19" fillId="0" borderId="36" xfId="0" applyNumberFormat="1" applyFont="1" applyBorder="1" applyAlignment="1">
      <alignment horizontal="left" vertical="center"/>
    </xf>
    <xf numFmtId="177" fontId="19" fillId="0" borderId="37" xfId="0" applyNumberFormat="1" applyFont="1" applyBorder="1" applyAlignment="1">
      <alignment horizontal="left" vertical="center"/>
    </xf>
    <xf numFmtId="177" fontId="21" fillId="0" borderId="39" xfId="0" applyNumberFormat="1" applyFont="1" applyBorder="1" applyAlignment="1">
      <alignment horizontal="center" vertical="center" shrinkToFit="1"/>
    </xf>
    <xf numFmtId="178" fontId="21" fillId="0" borderId="22" xfId="0" applyNumberFormat="1" applyFont="1" applyBorder="1" applyAlignment="1">
      <alignment vertical="center" shrinkToFit="1"/>
    </xf>
    <xf numFmtId="178" fontId="20" fillId="0" borderId="54" xfId="0" applyNumberFormat="1" applyFont="1" applyBorder="1" applyAlignment="1">
      <alignment vertical="center" shrinkToFit="1"/>
    </xf>
    <xf numFmtId="178" fontId="12" fillId="0" borderId="22" xfId="0" applyNumberFormat="1" applyFont="1" applyBorder="1" applyAlignment="1">
      <alignment horizontal="right" vertical="center"/>
    </xf>
    <xf numFmtId="177" fontId="19" fillId="0" borderId="32" xfId="0" applyNumberFormat="1" applyFont="1" applyBorder="1" applyAlignment="1">
      <alignment horizontal="left" vertical="center"/>
    </xf>
    <xf numFmtId="177" fontId="19" fillId="0" borderId="33" xfId="0" applyNumberFormat="1" applyFont="1" applyBorder="1" applyAlignment="1">
      <alignment horizontal="left" vertical="center"/>
    </xf>
    <xf numFmtId="177" fontId="21" fillId="0" borderId="31" xfId="0" applyNumberFormat="1" applyFont="1" applyBorder="1" applyAlignment="1">
      <alignment horizontal="center" vertical="center" shrinkToFit="1"/>
    </xf>
    <xf numFmtId="178" fontId="21" fillId="0" borderId="15" xfId="0" applyNumberFormat="1" applyFont="1" applyBorder="1" applyAlignment="1">
      <alignment vertical="center" shrinkToFit="1"/>
    </xf>
    <xf numFmtId="0" fontId="12" fillId="0" borderId="34" xfId="0" applyFont="1" applyBorder="1" applyAlignment="1">
      <alignment horizontal="right" vertical="center" wrapText="1"/>
    </xf>
    <xf numFmtId="178" fontId="12" fillId="0" borderId="15" xfId="0" applyNumberFormat="1" applyFont="1" applyBorder="1" applyAlignment="1">
      <alignment horizontal="right" vertical="center"/>
    </xf>
    <xf numFmtId="178" fontId="10" fillId="5" borderId="13" xfId="0" applyNumberFormat="1" applyFont="1" applyFill="1" applyBorder="1" applyAlignment="1">
      <alignment horizontal="right" vertical="center" shrinkToFit="1"/>
    </xf>
    <xf numFmtId="177" fontId="19" fillId="0" borderId="5" xfId="0" applyNumberFormat="1" applyFont="1" applyBorder="1" applyAlignment="1">
      <alignment horizontal="left" vertical="center"/>
    </xf>
    <xf numFmtId="177" fontId="19" fillId="0" borderId="13" xfId="0" applyNumberFormat="1" applyFont="1" applyBorder="1" applyAlignment="1">
      <alignment horizontal="left" vertical="center"/>
    </xf>
    <xf numFmtId="177" fontId="21" fillId="0" borderId="1" xfId="0" applyNumberFormat="1" applyFont="1" applyBorder="1" applyAlignment="1">
      <alignment horizontal="center" vertical="center" shrinkToFit="1"/>
    </xf>
    <xf numFmtId="178" fontId="21" fillId="0" borderId="16" xfId="0" applyNumberFormat="1" applyFont="1" applyBorder="1" applyAlignment="1">
      <alignment vertical="center" shrinkToFit="1"/>
    </xf>
    <xf numFmtId="178" fontId="21" fillId="0" borderId="17" xfId="0" applyNumberFormat="1" applyFont="1" applyBorder="1" applyAlignment="1">
      <alignment vertical="center" shrinkToFit="1"/>
    </xf>
    <xf numFmtId="177" fontId="12" fillId="0" borderId="25" xfId="0" applyNumberFormat="1" applyFont="1" applyBorder="1" applyAlignment="1">
      <alignment vertical="center" wrapText="1"/>
    </xf>
    <xf numFmtId="178" fontId="10" fillId="5" borderId="85" xfId="0" applyNumberFormat="1" applyFont="1" applyFill="1" applyBorder="1" applyAlignment="1">
      <alignment horizontal="right" vertical="center" shrinkToFit="1"/>
    </xf>
    <xf numFmtId="178" fontId="10" fillId="5" borderId="27" xfId="0" applyNumberFormat="1" applyFont="1" applyFill="1" applyBorder="1" applyAlignment="1">
      <alignment horizontal="right" vertical="center" shrinkToFit="1"/>
    </xf>
    <xf numFmtId="177" fontId="19" fillId="0" borderId="26" xfId="0" applyNumberFormat="1" applyFont="1" applyBorder="1" applyAlignment="1">
      <alignment horizontal="left" vertical="center"/>
    </xf>
    <xf numFmtId="177" fontId="21" fillId="0" borderId="86" xfId="0" applyNumberFormat="1" applyFont="1" applyBorder="1" applyAlignment="1">
      <alignment horizontal="center" vertical="center" shrinkToFit="1"/>
    </xf>
    <xf numFmtId="178" fontId="21" fillId="6" borderId="28" xfId="0" applyNumberFormat="1" applyFont="1" applyFill="1" applyBorder="1" applyAlignment="1">
      <alignment vertical="center" shrinkToFit="1"/>
    </xf>
    <xf numFmtId="178" fontId="20" fillId="0" borderId="87" xfId="0" applyNumberFormat="1" applyFont="1" applyBorder="1" applyAlignment="1">
      <alignment vertical="center" shrinkToFit="1"/>
    </xf>
    <xf numFmtId="0" fontId="12" fillId="0" borderId="29" xfId="0" applyFont="1" applyBorder="1" applyAlignment="1">
      <alignment horizontal="right" vertical="center" wrapText="1"/>
    </xf>
    <xf numFmtId="178" fontId="12" fillId="0" borderId="30" xfId="0" applyNumberFormat="1" applyFont="1" applyBorder="1" applyAlignment="1">
      <alignment horizontal="right" vertical="center"/>
    </xf>
    <xf numFmtId="178" fontId="12" fillId="0" borderId="2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 wrapText="1" shrinkToFit="1"/>
    </xf>
    <xf numFmtId="178" fontId="12" fillId="0" borderId="0" xfId="0" applyNumberFormat="1" applyFont="1" applyAlignment="1">
      <alignment horizontal="right" vertical="center" shrinkToFit="1"/>
    </xf>
    <xf numFmtId="178" fontId="20" fillId="0" borderId="23" xfId="0" applyNumberFormat="1" applyFont="1" applyBorder="1" applyAlignment="1">
      <alignment vertical="center" shrinkToFit="1"/>
    </xf>
    <xf numFmtId="0" fontId="12" fillId="0" borderId="42" xfId="0" applyFont="1" applyBorder="1" applyAlignment="1">
      <alignment vertical="center" wrapText="1"/>
    </xf>
    <xf numFmtId="56" fontId="18" fillId="0" borderId="5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shrinkToFit="1"/>
    </xf>
    <xf numFmtId="177" fontId="11" fillId="0" borderId="2" xfId="0" applyNumberFormat="1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wrapText="1" shrinkToFit="1"/>
    </xf>
    <xf numFmtId="178" fontId="20" fillId="0" borderId="67" xfId="0" applyNumberFormat="1" applyFont="1" applyFill="1" applyBorder="1" applyAlignment="1">
      <alignment horizontal="right" vertical="center" shrinkToFit="1"/>
    </xf>
    <xf numFmtId="178" fontId="20" fillId="0" borderId="63" xfId="0" applyNumberFormat="1" applyFont="1" applyFill="1" applyBorder="1" applyAlignment="1">
      <alignment horizontal="right" vertical="center" shrinkToFit="1"/>
    </xf>
    <xf numFmtId="0" fontId="12" fillId="0" borderId="10" xfId="0" applyFont="1" applyBorder="1" applyAlignment="1">
      <alignment horizontal="right" vertical="center" wrapText="1"/>
    </xf>
    <xf numFmtId="0" fontId="12" fillId="0" borderId="43" xfId="0" applyFont="1" applyBorder="1" applyAlignment="1">
      <alignment horizontal="right" vertical="center" wrapText="1"/>
    </xf>
    <xf numFmtId="178" fontId="12" fillId="0" borderId="4" xfId="0" applyNumberFormat="1" applyFont="1" applyBorder="1" applyAlignment="1">
      <alignment horizontal="right" vertical="center"/>
    </xf>
    <xf numFmtId="178" fontId="12" fillId="0" borderId="46" xfId="0" applyNumberFormat="1" applyFont="1" applyBorder="1" applyAlignment="1">
      <alignment horizontal="right" vertical="center"/>
    </xf>
    <xf numFmtId="178" fontId="12" fillId="0" borderId="19" xfId="0" applyNumberFormat="1" applyFont="1" applyBorder="1" applyAlignment="1">
      <alignment horizontal="right" vertical="center"/>
    </xf>
    <xf numFmtId="178" fontId="12" fillId="0" borderId="45" xfId="0" applyNumberFormat="1" applyFont="1" applyBorder="1" applyAlignment="1">
      <alignment horizontal="right" vertical="center"/>
    </xf>
    <xf numFmtId="178" fontId="20" fillId="0" borderId="55" xfId="0" applyNumberFormat="1" applyFont="1" applyFill="1" applyBorder="1" applyAlignment="1">
      <alignment horizontal="right" vertical="center" shrinkToFit="1"/>
    </xf>
    <xf numFmtId="0" fontId="12" fillId="0" borderId="48" xfId="0" applyFont="1" applyBorder="1" applyAlignment="1">
      <alignment horizontal="right" vertical="center" wrapText="1"/>
    </xf>
    <xf numFmtId="178" fontId="12" fillId="0" borderId="35" xfId="0" applyNumberFormat="1" applyFont="1" applyBorder="1" applyAlignment="1">
      <alignment horizontal="right" vertical="center"/>
    </xf>
    <xf numFmtId="178" fontId="12" fillId="0" borderId="49" xfId="0" applyNumberFormat="1" applyFont="1" applyBorder="1" applyAlignment="1">
      <alignment horizontal="right" vertical="center"/>
    </xf>
    <xf numFmtId="178" fontId="21" fillId="6" borderId="49" xfId="0" applyNumberFormat="1" applyFont="1" applyFill="1" applyBorder="1" applyAlignment="1">
      <alignment horizontal="right" vertical="center" shrinkToFit="1"/>
    </xf>
    <xf numFmtId="178" fontId="21" fillId="6" borderId="19" xfId="0" applyNumberFormat="1" applyFont="1" applyFill="1" applyBorder="1" applyAlignment="1">
      <alignment horizontal="right" vertical="center" shrinkToFit="1"/>
    </xf>
    <xf numFmtId="178" fontId="21" fillId="6" borderId="45" xfId="0" applyNumberFormat="1" applyFont="1" applyFill="1" applyBorder="1" applyAlignment="1">
      <alignment horizontal="right" vertical="center" shrinkToFi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177" fontId="10" fillId="5" borderId="13" xfId="0" applyNumberFormat="1" applyFont="1" applyFill="1" applyBorder="1" applyAlignment="1">
      <alignment vertical="center" wrapText="1" shrinkToFit="1"/>
    </xf>
    <xf numFmtId="177" fontId="10" fillId="5" borderId="24" xfId="0" applyNumberFormat="1" applyFont="1" applyFill="1" applyBorder="1" applyAlignment="1">
      <alignment vertical="center" wrapText="1" shrinkToFit="1"/>
    </xf>
    <xf numFmtId="177" fontId="21" fillId="0" borderId="48" xfId="0" applyNumberFormat="1" applyFont="1" applyFill="1" applyBorder="1" applyAlignment="1">
      <alignment horizontal="center" vertical="center" shrinkToFit="1"/>
    </xf>
    <xf numFmtId="177" fontId="21" fillId="0" borderId="10" xfId="0" applyNumberFormat="1" applyFont="1" applyFill="1" applyBorder="1" applyAlignment="1">
      <alignment horizontal="center" vertical="center" shrinkToFit="1"/>
    </xf>
    <xf numFmtId="177" fontId="21" fillId="0" borderId="43" xfId="0" applyNumberFormat="1" applyFont="1" applyFill="1" applyBorder="1" applyAlignment="1">
      <alignment horizontal="center" vertical="center" shrinkToFit="1"/>
    </xf>
    <xf numFmtId="178" fontId="10" fillId="5" borderId="35" xfId="0" applyNumberFormat="1" applyFont="1" applyFill="1" applyBorder="1" applyAlignment="1">
      <alignment horizontal="center" vertical="center" shrinkToFit="1"/>
    </xf>
    <xf numFmtId="178" fontId="10" fillId="5" borderId="2" xfId="0" applyNumberFormat="1" applyFont="1" applyFill="1" applyBorder="1" applyAlignment="1">
      <alignment horizontal="center" vertical="center" shrinkToFit="1"/>
    </xf>
    <xf numFmtId="177" fontId="10" fillId="5" borderId="7" xfId="0" applyNumberFormat="1" applyFont="1" applyFill="1" applyBorder="1" applyAlignment="1">
      <alignment vertical="center" wrapText="1" shrinkToFit="1"/>
    </xf>
    <xf numFmtId="177" fontId="10" fillId="5" borderId="14" xfId="0" applyNumberFormat="1" applyFont="1" applyFill="1" applyBorder="1" applyAlignment="1">
      <alignment vertical="center" wrapText="1" shrinkToFit="1"/>
    </xf>
    <xf numFmtId="178" fontId="21" fillId="6" borderId="17" xfId="0" applyNumberFormat="1" applyFont="1" applyFill="1" applyBorder="1" applyAlignment="1">
      <alignment horizontal="right" vertical="center" shrinkToFit="1"/>
    </xf>
    <xf numFmtId="178" fontId="20" fillId="0" borderId="68" xfId="0" applyNumberFormat="1" applyFont="1" applyFill="1" applyBorder="1" applyAlignment="1">
      <alignment horizontal="right" vertical="center" shrinkToFit="1"/>
    </xf>
    <xf numFmtId="0" fontId="12" fillId="0" borderId="7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178" fontId="12" fillId="0" borderId="3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8" fontId="12" fillId="0" borderId="46" xfId="0" applyNumberFormat="1" applyFont="1" applyBorder="1" applyAlignment="1">
      <alignment horizontal="center" vertical="center"/>
    </xf>
    <xf numFmtId="178" fontId="12" fillId="0" borderId="17" xfId="0" applyNumberFormat="1" applyFont="1" applyBorder="1" applyAlignment="1">
      <alignment horizontal="center" vertical="center"/>
    </xf>
    <xf numFmtId="178" fontId="12" fillId="0" borderId="19" xfId="0" applyNumberFormat="1" applyFont="1" applyBorder="1" applyAlignment="1">
      <alignment horizontal="center" vertical="center"/>
    </xf>
    <xf numFmtId="178" fontId="12" fillId="0" borderId="45" xfId="0" applyNumberFormat="1" applyFont="1" applyBorder="1" applyAlignment="1">
      <alignment horizontal="center" vertical="center"/>
    </xf>
    <xf numFmtId="177" fontId="10" fillId="5" borderId="53" xfId="0" applyNumberFormat="1" applyFont="1" applyFill="1" applyBorder="1" applyAlignment="1">
      <alignment vertical="center" wrapText="1" shrinkToFit="1"/>
    </xf>
    <xf numFmtId="177" fontId="10" fillId="5" borderId="77" xfId="0" applyNumberFormat="1" applyFont="1" applyFill="1" applyBorder="1" applyAlignment="1">
      <alignment vertical="center" wrapText="1" shrinkToFit="1"/>
    </xf>
    <xf numFmtId="177" fontId="10" fillId="5" borderId="11" xfId="0" applyNumberFormat="1" applyFont="1" applyFill="1" applyBorder="1" applyAlignment="1">
      <alignment vertical="center" wrapText="1" shrinkToFit="1"/>
    </xf>
    <xf numFmtId="177" fontId="10" fillId="5" borderId="81" xfId="0" applyNumberFormat="1" applyFont="1" applyFill="1" applyBorder="1" applyAlignment="1">
      <alignment vertical="center" wrapText="1" shrinkToFit="1"/>
    </xf>
    <xf numFmtId="177" fontId="10" fillId="5" borderId="9" xfId="0" applyNumberFormat="1" applyFont="1" applyFill="1" applyBorder="1" applyAlignment="1">
      <alignment vertical="center" wrapText="1" shrinkToFit="1"/>
    </xf>
    <xf numFmtId="177" fontId="10" fillId="5" borderId="78" xfId="0" applyNumberFormat="1" applyFont="1" applyFill="1" applyBorder="1" applyAlignment="1">
      <alignment vertical="center" wrapText="1" shrinkToFit="1"/>
    </xf>
    <xf numFmtId="177" fontId="10" fillId="5" borderId="73" xfId="0" applyNumberFormat="1" applyFont="1" applyFill="1" applyBorder="1" applyAlignment="1">
      <alignment vertical="center" wrapText="1" shrinkToFit="1"/>
    </xf>
    <xf numFmtId="177" fontId="10" fillId="5" borderId="79" xfId="0" applyNumberFormat="1" applyFont="1" applyFill="1" applyBorder="1" applyAlignment="1">
      <alignment vertical="center" wrapText="1" shrinkToFit="1"/>
    </xf>
    <xf numFmtId="0" fontId="23" fillId="0" borderId="47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177" fontId="10" fillId="5" borderId="33" xfId="0" applyNumberFormat="1" applyFont="1" applyFill="1" applyBorder="1" applyAlignment="1">
      <alignment vertical="center" wrapText="1" shrinkToFit="1"/>
    </xf>
    <xf numFmtId="177" fontId="10" fillId="5" borderId="37" xfId="0" applyNumberFormat="1" applyFont="1" applyFill="1" applyBorder="1" applyAlignment="1">
      <alignment vertical="center" wrapText="1" shrinkToFit="1"/>
    </xf>
    <xf numFmtId="177" fontId="10" fillId="5" borderId="51" xfId="0" applyNumberFormat="1" applyFont="1" applyFill="1" applyBorder="1" applyAlignment="1">
      <alignment vertical="center" wrapText="1" shrinkToFit="1"/>
    </xf>
    <xf numFmtId="177" fontId="21" fillId="0" borderId="3" xfId="0" applyNumberFormat="1" applyFont="1" applyFill="1" applyBorder="1" applyAlignment="1">
      <alignment horizontal="center" vertical="center" shrinkToFit="1"/>
    </xf>
    <xf numFmtId="177" fontId="21" fillId="0" borderId="4" xfId="0" applyNumberFormat="1" applyFont="1" applyFill="1" applyBorder="1" applyAlignment="1">
      <alignment horizontal="center" vertical="center" shrinkToFit="1"/>
    </xf>
    <xf numFmtId="177" fontId="21" fillId="0" borderId="46" xfId="0" applyNumberFormat="1" applyFont="1" applyFill="1" applyBorder="1" applyAlignment="1">
      <alignment horizontal="center" vertical="center" shrinkToFit="1"/>
    </xf>
    <xf numFmtId="177" fontId="10" fillId="5" borderId="5" xfId="0" applyNumberFormat="1" applyFont="1" applyFill="1" applyBorder="1" applyAlignment="1">
      <alignment vertical="center" wrapText="1" shrinkToFit="1"/>
    </xf>
    <xf numFmtId="177" fontId="10" fillId="5" borderId="0" xfId="0" applyNumberFormat="1" applyFont="1" applyFill="1" applyBorder="1" applyAlignment="1">
      <alignment vertical="center" wrapText="1" shrinkToFi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78" fontId="10" fillId="5" borderId="60" xfId="0" applyNumberFormat="1" applyFont="1" applyFill="1" applyBorder="1" applyAlignment="1">
      <alignment vertical="center" shrinkToFit="1"/>
    </xf>
    <xf numFmtId="178" fontId="10" fillId="5" borderId="62" xfId="0" applyNumberFormat="1" applyFont="1" applyFill="1" applyBorder="1" applyAlignment="1">
      <alignment vertical="center" shrinkToFit="1"/>
    </xf>
    <xf numFmtId="0" fontId="12" fillId="0" borderId="18" xfId="0" applyFont="1" applyBorder="1" applyAlignment="1">
      <alignment horizontal="right" vertical="center" wrapText="1"/>
    </xf>
    <xf numFmtId="0" fontId="12" fillId="0" borderId="44" xfId="0" applyFont="1" applyBorder="1" applyAlignment="1">
      <alignment horizontal="right" vertical="center" wrapText="1"/>
    </xf>
    <xf numFmtId="178" fontId="12" fillId="0" borderId="35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vertical="center"/>
    </xf>
    <xf numFmtId="178" fontId="12" fillId="0" borderId="49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0" fontId="23" fillId="0" borderId="76" xfId="0" applyFont="1" applyFill="1" applyBorder="1" applyAlignment="1">
      <alignment horizontal="right" vertical="center" wrapText="1"/>
    </xf>
    <xf numFmtId="0" fontId="23" fillId="0" borderId="44" xfId="0" applyFont="1" applyFill="1" applyBorder="1" applyAlignment="1">
      <alignment horizontal="right" vertical="center" wrapText="1"/>
    </xf>
    <xf numFmtId="178" fontId="12" fillId="0" borderId="3" xfId="0" applyNumberFormat="1" applyFont="1" applyFill="1" applyBorder="1" applyAlignment="1">
      <alignment vertical="center"/>
    </xf>
    <xf numFmtId="178" fontId="12" fillId="0" borderId="46" xfId="0" applyNumberFormat="1" applyFont="1" applyFill="1" applyBorder="1" applyAlignment="1">
      <alignment vertical="center"/>
    </xf>
    <xf numFmtId="178" fontId="12" fillId="0" borderId="17" xfId="0" applyNumberFormat="1" applyFont="1" applyFill="1" applyBorder="1" applyAlignment="1">
      <alignment vertical="center"/>
    </xf>
    <xf numFmtId="178" fontId="12" fillId="0" borderId="45" xfId="0" applyNumberFormat="1" applyFont="1" applyFill="1" applyBorder="1" applyAlignment="1">
      <alignment vertical="center"/>
    </xf>
    <xf numFmtId="178" fontId="20" fillId="0" borderId="55" xfId="0" applyNumberFormat="1" applyFont="1" applyFill="1" applyBorder="1" applyAlignment="1">
      <alignment horizontal="center" vertical="center" shrinkToFit="1"/>
    </xf>
    <xf numFmtId="178" fontId="20" fillId="0" borderId="71" xfId="0" applyNumberFormat="1" applyFont="1" applyFill="1" applyBorder="1" applyAlignment="1">
      <alignment horizontal="center" vertical="center" shrinkToFit="1"/>
    </xf>
    <xf numFmtId="178" fontId="20" fillId="0" borderId="68" xfId="0" applyNumberFormat="1" applyFont="1" applyFill="1" applyBorder="1" applyAlignment="1">
      <alignment horizontal="center" vertical="center" shrinkToFit="1"/>
    </xf>
    <xf numFmtId="178" fontId="20" fillId="0" borderId="82" xfId="0" applyNumberFormat="1" applyFont="1" applyFill="1" applyBorder="1" applyAlignment="1">
      <alignment horizontal="center" vertical="center" shrinkToFit="1"/>
    </xf>
    <xf numFmtId="177" fontId="19" fillId="0" borderId="35" xfId="0" applyNumberFormat="1" applyFont="1" applyFill="1" applyBorder="1" applyAlignment="1">
      <alignment vertical="center" wrapText="1"/>
    </xf>
    <xf numFmtId="177" fontId="19" fillId="0" borderId="2" xfId="0" applyNumberFormat="1" applyFont="1" applyFill="1" applyBorder="1" applyAlignment="1">
      <alignment vertical="center" wrapText="1"/>
    </xf>
    <xf numFmtId="177" fontId="21" fillId="0" borderId="35" xfId="0" applyNumberFormat="1" applyFont="1" applyFill="1" applyBorder="1" applyAlignment="1">
      <alignment horizontal="center" vertical="center" shrinkToFit="1"/>
    </xf>
    <xf numFmtId="177" fontId="21" fillId="0" borderId="2" xfId="0" applyNumberFormat="1" applyFont="1" applyFill="1" applyBorder="1" applyAlignment="1">
      <alignment horizontal="center" vertical="center" shrinkToFit="1"/>
    </xf>
    <xf numFmtId="178" fontId="21" fillId="0" borderId="35" xfId="0" applyNumberFormat="1" applyFont="1" applyFill="1" applyBorder="1" applyAlignment="1">
      <alignment horizontal="right" vertical="center" shrinkToFit="1"/>
    </xf>
    <xf numFmtId="178" fontId="21" fillId="0" borderId="2" xfId="0" applyNumberFormat="1" applyFont="1" applyFill="1" applyBorder="1" applyAlignment="1">
      <alignment horizontal="right" vertical="center" shrinkToFit="1"/>
    </xf>
    <xf numFmtId="178" fontId="21" fillId="0" borderId="49" xfId="0" applyNumberFormat="1" applyFont="1" applyFill="1" applyBorder="1" applyAlignment="1">
      <alignment vertical="center" shrinkToFit="1"/>
    </xf>
    <xf numFmtId="178" fontId="21" fillId="0" borderId="21" xfId="0" applyNumberFormat="1" applyFont="1" applyFill="1" applyBorder="1" applyAlignment="1">
      <alignment vertical="center" shrinkToFit="1"/>
    </xf>
    <xf numFmtId="177" fontId="19" fillId="0" borderId="3" xfId="0" applyNumberFormat="1" applyFont="1" applyFill="1" applyBorder="1" applyAlignment="1">
      <alignment vertical="center" wrapText="1"/>
    </xf>
    <xf numFmtId="177" fontId="19" fillId="0" borderId="83" xfId="0" applyNumberFormat="1" applyFont="1" applyFill="1" applyBorder="1" applyAlignment="1">
      <alignment vertical="center" wrapText="1"/>
    </xf>
    <xf numFmtId="178" fontId="21" fillId="0" borderId="17" xfId="0" applyNumberFormat="1" applyFont="1" applyFill="1" applyBorder="1" applyAlignment="1">
      <alignment vertical="center" shrinkToFit="1"/>
    </xf>
    <xf numFmtId="178" fontId="21" fillId="0" borderId="84" xfId="0" applyNumberFormat="1" applyFont="1" applyFill="1" applyBorder="1" applyAlignment="1">
      <alignment vertical="center" shrinkToFit="1"/>
    </xf>
    <xf numFmtId="178" fontId="21" fillId="0" borderId="3" xfId="0" applyNumberFormat="1" applyFont="1" applyFill="1" applyBorder="1" applyAlignment="1">
      <alignment horizontal="right" vertical="center" shrinkToFit="1"/>
    </xf>
    <xf numFmtId="178" fontId="21" fillId="0" borderId="83" xfId="0" applyNumberFormat="1" applyFont="1" applyFill="1" applyBorder="1" applyAlignment="1">
      <alignment horizontal="right" vertical="center" shrinkToFit="1"/>
    </xf>
    <xf numFmtId="177" fontId="21" fillId="0" borderId="83" xfId="0" applyNumberFormat="1" applyFont="1" applyFill="1" applyBorder="1" applyAlignment="1">
      <alignment horizontal="center" vertical="center" shrinkToFit="1"/>
    </xf>
    <xf numFmtId="177" fontId="10" fillId="5" borderId="27" xfId="0" applyNumberFormat="1" applyFont="1" applyFill="1" applyBorder="1" applyAlignment="1">
      <alignment vertical="center" wrapText="1" shrinkToFit="1"/>
    </xf>
    <xf numFmtId="177" fontId="10" fillId="5" borderId="32" xfId="0" applyNumberFormat="1" applyFont="1" applyFill="1" applyBorder="1" applyAlignment="1">
      <alignment vertical="center" wrapText="1" shrinkToFit="1"/>
    </xf>
    <xf numFmtId="177" fontId="10" fillId="5" borderId="36" xfId="0" applyNumberFormat="1" applyFont="1" applyFill="1" applyBorder="1" applyAlignment="1">
      <alignment vertical="center" wrapText="1" shrinkToFi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7AED-04EB-4814-B031-A7AF0E1D4B2C}">
  <dimension ref="B1:Q190"/>
  <sheetViews>
    <sheetView tabSelected="1" zoomScaleNormal="100" zoomScaleSheetLayoutView="115" workbookViewId="0">
      <selection activeCell="A115" sqref="A115:XFD128"/>
    </sheetView>
  </sheetViews>
  <sheetFormatPr defaultColWidth="9" defaultRowHeight="12" x14ac:dyDescent="0.4"/>
  <cols>
    <col min="1" max="1" width="1.625" style="71" customWidth="1"/>
    <col min="2" max="2" width="10.625" style="64" customWidth="1"/>
    <col min="3" max="3" width="1.625" style="65" customWidth="1"/>
    <col min="4" max="4" width="39.625" style="65" customWidth="1"/>
    <col min="5" max="6" width="4.5" style="66" customWidth="1"/>
    <col min="7" max="7" width="15.625" style="158" customWidth="1"/>
    <col min="8" max="8" width="6.625" style="159" customWidth="1"/>
    <col min="9" max="9" width="6.625" style="68" customWidth="1"/>
    <col min="10" max="10" width="6.125" style="68" customWidth="1"/>
    <col min="11" max="11" width="10.625" style="56" customWidth="1"/>
    <col min="12" max="12" width="8.625" style="69" customWidth="1"/>
    <col min="13" max="13" width="6.625" style="69" customWidth="1"/>
    <col min="14" max="14" width="9.625" style="70" customWidth="1"/>
    <col min="15" max="15" width="1.625" style="81" customWidth="1"/>
    <col min="16" max="16" width="1.25" style="81" customWidth="1"/>
    <col min="17" max="17" width="12.625" style="72" hidden="1" customWidth="1"/>
    <col min="18" max="18" width="6.625" style="71" customWidth="1"/>
    <col min="19" max="16384" width="9" style="71"/>
  </cols>
  <sheetData>
    <row r="1" spans="2:17" x14ac:dyDescent="0.4">
      <c r="I1" s="193"/>
    </row>
    <row r="2" spans="2:17" ht="17.45" customHeight="1" x14ac:dyDescent="0.4">
      <c r="B2" s="332" t="s">
        <v>313</v>
      </c>
      <c r="C2" s="332"/>
      <c r="D2" s="332"/>
      <c r="E2" s="279" t="s">
        <v>317</v>
      </c>
      <c r="F2" s="272"/>
      <c r="G2" s="280"/>
      <c r="H2" s="281"/>
      <c r="I2" s="281"/>
      <c r="J2" s="281"/>
      <c r="K2" s="282"/>
      <c r="L2" s="273" t="s">
        <v>319</v>
      </c>
      <c r="M2" s="275"/>
      <c r="N2" s="276"/>
      <c r="O2" s="67"/>
      <c r="P2" s="67"/>
    </row>
    <row r="3" spans="2:17" ht="17.45" customHeight="1" x14ac:dyDescent="0.4">
      <c r="B3" s="332"/>
      <c r="C3" s="332"/>
      <c r="D3" s="332"/>
      <c r="E3" s="279" t="s">
        <v>318</v>
      </c>
      <c r="F3" s="272"/>
      <c r="G3" s="280"/>
      <c r="H3" s="271"/>
      <c r="I3" s="272"/>
      <c r="J3" s="272"/>
      <c r="K3" s="272"/>
      <c r="L3" s="274"/>
      <c r="M3" s="277"/>
      <c r="N3" s="278"/>
      <c r="O3" s="67"/>
      <c r="P3" s="67"/>
    </row>
    <row r="4" spans="2:17" ht="17.45" customHeight="1" thickBot="1" x14ac:dyDescent="0.45">
      <c r="B4" s="270" t="s">
        <v>323</v>
      </c>
      <c r="C4" s="270"/>
      <c r="D4" s="270"/>
      <c r="E4" s="201"/>
      <c r="F4" s="202"/>
      <c r="G4" s="201"/>
      <c r="H4" s="201"/>
      <c r="I4" s="201"/>
      <c r="J4" s="201"/>
      <c r="K4" s="201"/>
      <c r="L4" s="204"/>
      <c r="M4" s="205"/>
      <c r="N4" s="203"/>
      <c r="O4" s="102"/>
      <c r="P4" s="67"/>
    </row>
    <row r="5" spans="2:17" ht="26.1" customHeight="1" thickBot="1" x14ac:dyDescent="0.45">
      <c r="B5" s="73" t="s">
        <v>54</v>
      </c>
      <c r="C5" s="283" t="s">
        <v>0</v>
      </c>
      <c r="D5" s="283"/>
      <c r="E5" s="74" t="s">
        <v>314</v>
      </c>
      <c r="F5" s="179" t="s">
        <v>315</v>
      </c>
      <c r="G5" s="341" t="s">
        <v>145</v>
      </c>
      <c r="H5" s="342"/>
      <c r="I5" s="192" t="s">
        <v>304</v>
      </c>
      <c r="J5" s="190" t="s">
        <v>176</v>
      </c>
      <c r="K5" s="191" t="s">
        <v>174</v>
      </c>
      <c r="L5" s="127" t="s">
        <v>1</v>
      </c>
      <c r="M5" s="75" t="s">
        <v>177</v>
      </c>
      <c r="N5" s="76" t="s">
        <v>175</v>
      </c>
      <c r="O5" s="67"/>
      <c r="P5" s="67"/>
    </row>
    <row r="6" spans="2:17" ht="17.45" customHeight="1" x14ac:dyDescent="0.4">
      <c r="B6" s="77" t="s">
        <v>279</v>
      </c>
      <c r="C6" s="335" t="s">
        <v>223</v>
      </c>
      <c r="D6" s="335"/>
      <c r="E6" s="112">
        <v>1</v>
      </c>
      <c r="F6" s="185"/>
      <c r="G6" s="160"/>
      <c r="H6" s="162"/>
      <c r="I6" s="304"/>
      <c r="J6" s="296"/>
      <c r="K6" s="292" t="str">
        <f>IF(I6="〇",N6*J6,"")</f>
        <v/>
      </c>
      <c r="L6" s="293" t="s">
        <v>82</v>
      </c>
      <c r="M6" s="294">
        <v>1</v>
      </c>
      <c r="N6" s="295">
        <v>5000</v>
      </c>
      <c r="O6" s="78"/>
      <c r="P6" s="78"/>
      <c r="Q6" s="194" t="s">
        <v>173</v>
      </c>
    </row>
    <row r="7" spans="2:17" ht="17.45" customHeight="1" x14ac:dyDescent="0.4">
      <c r="B7" s="79"/>
      <c r="C7" s="80"/>
      <c r="D7" s="57" t="s">
        <v>179</v>
      </c>
      <c r="E7" s="113">
        <v>1</v>
      </c>
      <c r="F7" s="181"/>
      <c r="G7" s="163"/>
      <c r="H7" s="164"/>
      <c r="I7" s="305"/>
      <c r="J7" s="297"/>
      <c r="K7" s="284"/>
      <c r="L7" s="286"/>
      <c r="M7" s="288"/>
      <c r="N7" s="290">
        <v>0</v>
      </c>
      <c r="O7" s="78"/>
      <c r="P7" s="78"/>
      <c r="Q7" s="194"/>
    </row>
    <row r="8" spans="2:17" ht="17.45" customHeight="1" x14ac:dyDescent="0.4">
      <c r="B8" s="79"/>
      <c r="C8" s="80"/>
      <c r="D8" s="57" t="s">
        <v>180</v>
      </c>
      <c r="E8" s="113">
        <v>1</v>
      </c>
      <c r="F8" s="181"/>
      <c r="G8" s="163"/>
      <c r="H8" s="164"/>
      <c r="I8" s="305"/>
      <c r="J8" s="297"/>
      <c r="K8" s="284"/>
      <c r="L8" s="286"/>
      <c r="M8" s="288"/>
      <c r="N8" s="290">
        <v>0</v>
      </c>
      <c r="O8" s="78"/>
      <c r="P8" s="78"/>
    </row>
    <row r="9" spans="2:17" ht="17.45" customHeight="1" x14ac:dyDescent="0.4">
      <c r="B9" s="79"/>
      <c r="C9" s="80"/>
      <c r="D9" s="57" t="s">
        <v>181</v>
      </c>
      <c r="E9" s="113">
        <v>1</v>
      </c>
      <c r="F9" s="181"/>
      <c r="G9" s="163"/>
      <c r="H9" s="164"/>
      <c r="I9" s="305"/>
      <c r="J9" s="297"/>
      <c r="K9" s="284"/>
      <c r="L9" s="286"/>
      <c r="M9" s="288"/>
      <c r="N9" s="290">
        <v>0</v>
      </c>
      <c r="O9" s="78"/>
      <c r="P9" s="78"/>
    </row>
    <row r="10" spans="2:17" ht="17.45" customHeight="1" x14ac:dyDescent="0.4">
      <c r="B10" s="79"/>
      <c r="C10" s="80"/>
      <c r="D10" s="57" t="s">
        <v>225</v>
      </c>
      <c r="E10" s="113">
        <v>2</v>
      </c>
      <c r="F10" s="181"/>
      <c r="G10" s="163"/>
      <c r="H10" s="164"/>
      <c r="I10" s="305"/>
      <c r="J10" s="297"/>
      <c r="K10" s="284"/>
      <c r="L10" s="286"/>
      <c r="M10" s="288"/>
      <c r="N10" s="290">
        <v>0</v>
      </c>
      <c r="O10" s="78"/>
      <c r="P10" s="78"/>
      <c r="Q10" s="195" t="s">
        <v>279</v>
      </c>
    </row>
    <row r="11" spans="2:17" ht="17.45" customHeight="1" x14ac:dyDescent="0.4">
      <c r="B11" s="79"/>
      <c r="C11" s="80"/>
      <c r="D11" s="57" t="s">
        <v>182</v>
      </c>
      <c r="E11" s="113">
        <v>2</v>
      </c>
      <c r="F11" s="181"/>
      <c r="G11" s="163"/>
      <c r="H11" s="164"/>
      <c r="I11" s="305"/>
      <c r="J11" s="297"/>
      <c r="K11" s="284"/>
      <c r="L11" s="286"/>
      <c r="M11" s="288"/>
      <c r="N11" s="290"/>
      <c r="O11" s="78"/>
      <c r="P11" s="78"/>
      <c r="Q11" s="195" t="s">
        <v>278</v>
      </c>
    </row>
    <row r="12" spans="2:17" ht="17.45" customHeight="1" x14ac:dyDescent="0.4">
      <c r="B12" s="79"/>
      <c r="C12" s="80"/>
      <c r="D12" s="57" t="s">
        <v>224</v>
      </c>
      <c r="E12" s="113">
        <v>2</v>
      </c>
      <c r="F12" s="181"/>
      <c r="G12" s="163"/>
      <c r="H12" s="164"/>
      <c r="I12" s="305"/>
      <c r="J12" s="297"/>
      <c r="K12" s="284"/>
      <c r="L12" s="286"/>
      <c r="M12" s="288"/>
      <c r="N12" s="290"/>
      <c r="O12" s="78"/>
      <c r="P12" s="78"/>
      <c r="Q12" s="195" t="s">
        <v>280</v>
      </c>
    </row>
    <row r="13" spans="2:17" ht="17.45" customHeight="1" x14ac:dyDescent="0.4">
      <c r="B13" s="79"/>
      <c r="C13" s="80"/>
      <c r="D13" s="57" t="s">
        <v>183</v>
      </c>
      <c r="E13" s="113">
        <v>2</v>
      </c>
      <c r="F13" s="181"/>
      <c r="G13" s="163"/>
      <c r="H13" s="164"/>
      <c r="I13" s="305"/>
      <c r="J13" s="297"/>
      <c r="K13" s="284"/>
      <c r="L13" s="286"/>
      <c r="M13" s="288"/>
      <c r="N13" s="290"/>
      <c r="O13" s="78"/>
      <c r="P13" s="78"/>
      <c r="Q13" s="195"/>
    </row>
    <row r="14" spans="2:17" ht="17.45" customHeight="1" x14ac:dyDescent="0.4">
      <c r="B14" s="79"/>
      <c r="C14" s="80"/>
      <c r="D14" s="57" t="s">
        <v>204</v>
      </c>
      <c r="E14" s="113">
        <v>2</v>
      </c>
      <c r="F14" s="181"/>
      <c r="G14" s="163"/>
      <c r="H14" s="164"/>
      <c r="I14" s="305"/>
      <c r="J14" s="297"/>
      <c r="K14" s="284"/>
      <c r="L14" s="286"/>
      <c r="M14" s="288"/>
      <c r="N14" s="290"/>
      <c r="O14" s="78"/>
      <c r="P14" s="78"/>
      <c r="Q14" s="195" t="s">
        <v>299</v>
      </c>
    </row>
    <row r="15" spans="2:17" ht="17.45" customHeight="1" x14ac:dyDescent="0.4">
      <c r="B15" s="79"/>
      <c r="C15" s="80"/>
      <c r="D15" s="57" t="s">
        <v>205</v>
      </c>
      <c r="E15" s="113">
        <v>2</v>
      </c>
      <c r="F15" s="181"/>
      <c r="G15" s="163"/>
      <c r="H15" s="164"/>
      <c r="I15" s="305"/>
      <c r="J15" s="297"/>
      <c r="K15" s="284"/>
      <c r="L15" s="286"/>
      <c r="M15" s="288"/>
      <c r="N15" s="290">
        <v>0</v>
      </c>
      <c r="O15" s="78"/>
      <c r="P15" s="78"/>
      <c r="Q15" s="81"/>
    </row>
    <row r="16" spans="2:17" ht="17.45" customHeight="1" thickBot="1" x14ac:dyDescent="0.45">
      <c r="B16" s="82"/>
      <c r="C16" s="83"/>
      <c r="D16" s="58" t="s">
        <v>206</v>
      </c>
      <c r="E16" s="114">
        <v>2</v>
      </c>
      <c r="F16" s="181"/>
      <c r="G16" s="165"/>
      <c r="H16" s="166"/>
      <c r="I16" s="306"/>
      <c r="J16" s="298"/>
      <c r="K16" s="285"/>
      <c r="L16" s="287"/>
      <c r="M16" s="289"/>
      <c r="N16" s="291">
        <v>0</v>
      </c>
      <c r="O16" s="78"/>
      <c r="P16" s="78"/>
      <c r="Q16" s="81"/>
    </row>
    <row r="17" spans="2:17" ht="17.45" customHeight="1" x14ac:dyDescent="0.4">
      <c r="B17" s="84" t="s">
        <v>279</v>
      </c>
      <c r="C17" s="326" t="s">
        <v>207</v>
      </c>
      <c r="D17" s="340"/>
      <c r="E17" s="115">
        <v>1</v>
      </c>
      <c r="F17" s="185"/>
      <c r="G17" s="148" t="s">
        <v>184</v>
      </c>
      <c r="H17" s="149"/>
      <c r="I17" s="305"/>
      <c r="J17" s="297"/>
      <c r="K17" s="284" t="str">
        <f>IF(I17="〇",N17*J17,"")</f>
        <v/>
      </c>
      <c r="L17" s="286" t="s">
        <v>82</v>
      </c>
      <c r="M17" s="288">
        <v>1</v>
      </c>
      <c r="N17" s="290">
        <v>700</v>
      </c>
      <c r="O17" s="78"/>
      <c r="P17" s="78"/>
      <c r="Q17" s="81"/>
    </row>
    <row r="18" spans="2:17" ht="17.45" customHeight="1" x14ac:dyDescent="0.4">
      <c r="B18" s="85"/>
      <c r="C18" s="60"/>
      <c r="D18" s="57" t="s">
        <v>226</v>
      </c>
      <c r="E18" s="113">
        <v>1</v>
      </c>
      <c r="F18" s="181"/>
      <c r="G18" s="150" t="s">
        <v>217</v>
      </c>
      <c r="H18" s="151"/>
      <c r="I18" s="305"/>
      <c r="J18" s="297"/>
      <c r="K18" s="284"/>
      <c r="L18" s="286"/>
      <c r="M18" s="288"/>
      <c r="N18" s="290">
        <v>0</v>
      </c>
      <c r="O18" s="78"/>
      <c r="P18" s="78"/>
      <c r="Q18" s="81"/>
    </row>
    <row r="19" spans="2:17" ht="17.45" customHeight="1" x14ac:dyDescent="0.4">
      <c r="B19" s="85"/>
      <c r="C19" s="60"/>
      <c r="D19" s="57" t="s">
        <v>105</v>
      </c>
      <c r="E19" s="113">
        <v>1</v>
      </c>
      <c r="F19" s="181"/>
      <c r="G19" s="152" t="s">
        <v>218</v>
      </c>
      <c r="H19" s="153"/>
      <c r="I19" s="305"/>
      <c r="J19" s="297"/>
      <c r="K19" s="284"/>
      <c r="L19" s="286"/>
      <c r="M19" s="288"/>
      <c r="N19" s="290">
        <v>0</v>
      </c>
      <c r="O19" s="78"/>
      <c r="P19" s="78"/>
    </row>
    <row r="20" spans="2:17" ht="17.45" customHeight="1" x14ac:dyDescent="0.4">
      <c r="B20" s="85"/>
      <c r="C20" s="60"/>
      <c r="D20" s="57" t="s">
        <v>106</v>
      </c>
      <c r="E20" s="113">
        <v>1</v>
      </c>
      <c r="F20" s="181"/>
      <c r="G20" s="152"/>
      <c r="H20" s="153"/>
      <c r="I20" s="305"/>
      <c r="J20" s="297"/>
      <c r="K20" s="284"/>
      <c r="L20" s="286"/>
      <c r="M20" s="288"/>
      <c r="N20" s="290">
        <v>0</v>
      </c>
      <c r="O20" s="78"/>
      <c r="P20" s="78"/>
    </row>
    <row r="21" spans="2:17" ht="17.45" customHeight="1" x14ac:dyDescent="0.4">
      <c r="B21" s="85"/>
      <c r="C21" s="60"/>
      <c r="D21" s="57" t="s">
        <v>107</v>
      </c>
      <c r="E21" s="113">
        <v>1</v>
      </c>
      <c r="F21" s="181"/>
      <c r="G21" s="152" t="s">
        <v>219</v>
      </c>
      <c r="H21" s="153"/>
      <c r="I21" s="305"/>
      <c r="J21" s="297"/>
      <c r="K21" s="284"/>
      <c r="L21" s="286"/>
      <c r="M21" s="288"/>
      <c r="N21" s="290">
        <v>0</v>
      </c>
      <c r="O21" s="78"/>
      <c r="P21" s="78"/>
    </row>
    <row r="22" spans="2:17" ht="17.45" customHeight="1" x14ac:dyDescent="0.4">
      <c r="B22" s="85"/>
      <c r="C22" s="60"/>
      <c r="D22" s="57" t="s">
        <v>108</v>
      </c>
      <c r="E22" s="113">
        <v>1</v>
      </c>
      <c r="F22" s="181"/>
      <c r="G22" s="152" t="s">
        <v>220</v>
      </c>
      <c r="H22" s="153"/>
      <c r="I22" s="305"/>
      <c r="J22" s="297"/>
      <c r="K22" s="284"/>
      <c r="L22" s="286"/>
      <c r="M22" s="288"/>
      <c r="N22" s="290">
        <v>0</v>
      </c>
      <c r="O22" s="78"/>
      <c r="P22" s="78"/>
    </row>
    <row r="23" spans="2:17" ht="17.45" customHeight="1" x14ac:dyDescent="0.4">
      <c r="B23" s="85"/>
      <c r="C23" s="60"/>
      <c r="D23" s="57" t="s">
        <v>227</v>
      </c>
      <c r="E23" s="113">
        <v>1</v>
      </c>
      <c r="F23" s="181"/>
      <c r="G23" s="152" t="s">
        <v>221</v>
      </c>
      <c r="H23" s="153"/>
      <c r="I23" s="305"/>
      <c r="J23" s="297"/>
      <c r="K23" s="284"/>
      <c r="L23" s="286"/>
      <c r="M23" s="288"/>
      <c r="N23" s="290">
        <v>0</v>
      </c>
      <c r="O23" s="78"/>
      <c r="P23" s="78"/>
    </row>
    <row r="24" spans="2:17" ht="17.45" customHeight="1" thickBot="1" x14ac:dyDescent="0.45">
      <c r="B24" s="86"/>
      <c r="C24" s="87"/>
      <c r="D24" s="58" t="s">
        <v>110</v>
      </c>
      <c r="E24" s="114">
        <v>1</v>
      </c>
      <c r="F24" s="181"/>
      <c r="G24" s="154"/>
      <c r="H24" s="155"/>
      <c r="I24" s="306"/>
      <c r="J24" s="298"/>
      <c r="K24" s="285"/>
      <c r="L24" s="287"/>
      <c r="M24" s="289"/>
      <c r="N24" s="291">
        <v>0</v>
      </c>
      <c r="O24" s="78"/>
      <c r="P24" s="78"/>
    </row>
    <row r="25" spans="2:17" ht="17.45" customHeight="1" x14ac:dyDescent="0.4">
      <c r="B25" s="88" t="s">
        <v>279</v>
      </c>
      <c r="C25" s="322" t="s">
        <v>185</v>
      </c>
      <c r="D25" s="335"/>
      <c r="E25" s="116">
        <v>1</v>
      </c>
      <c r="F25" s="185"/>
      <c r="G25" s="148"/>
      <c r="H25" s="149"/>
      <c r="I25" s="304"/>
      <c r="J25" s="296"/>
      <c r="K25" s="292" t="str">
        <f>IF(I25="〇",N25*J25,"")</f>
        <v/>
      </c>
      <c r="L25" s="293" t="s">
        <v>82</v>
      </c>
      <c r="M25" s="294">
        <v>1</v>
      </c>
      <c r="N25" s="295">
        <v>1500</v>
      </c>
      <c r="O25" s="78"/>
      <c r="P25" s="78"/>
    </row>
    <row r="26" spans="2:17" ht="17.45" customHeight="1" x14ac:dyDescent="0.4">
      <c r="B26" s="85"/>
      <c r="C26" s="60"/>
      <c r="D26" s="57" t="s">
        <v>208</v>
      </c>
      <c r="E26" s="113">
        <v>2</v>
      </c>
      <c r="F26" s="181"/>
      <c r="G26" s="150" t="s">
        <v>213</v>
      </c>
      <c r="H26" s="151"/>
      <c r="I26" s="305"/>
      <c r="J26" s="297"/>
      <c r="K26" s="284"/>
      <c r="L26" s="286"/>
      <c r="M26" s="288"/>
      <c r="N26" s="290">
        <v>0</v>
      </c>
      <c r="O26" s="78"/>
      <c r="P26" s="78"/>
    </row>
    <row r="27" spans="2:17" ht="17.45" customHeight="1" x14ac:dyDescent="0.4">
      <c r="B27" s="85"/>
      <c r="C27" s="60"/>
      <c r="D27" s="57" t="s">
        <v>209</v>
      </c>
      <c r="E27" s="113">
        <v>2</v>
      </c>
      <c r="F27" s="181"/>
      <c r="G27" s="152" t="s">
        <v>214</v>
      </c>
      <c r="H27" s="153"/>
      <c r="I27" s="305"/>
      <c r="J27" s="297"/>
      <c r="K27" s="284"/>
      <c r="L27" s="286"/>
      <c r="M27" s="288"/>
      <c r="N27" s="290">
        <v>0</v>
      </c>
      <c r="O27" s="78"/>
      <c r="P27" s="78"/>
    </row>
    <row r="28" spans="2:17" ht="17.45" customHeight="1" x14ac:dyDescent="0.4">
      <c r="B28" s="85"/>
      <c r="C28" s="60"/>
      <c r="D28" s="57" t="s">
        <v>186</v>
      </c>
      <c r="E28" s="113">
        <v>2</v>
      </c>
      <c r="F28" s="181"/>
      <c r="G28" s="152" t="s">
        <v>215</v>
      </c>
      <c r="H28" s="153"/>
      <c r="I28" s="305"/>
      <c r="J28" s="297"/>
      <c r="K28" s="284"/>
      <c r="L28" s="286"/>
      <c r="M28" s="288"/>
      <c r="N28" s="290">
        <v>0</v>
      </c>
      <c r="O28" s="78"/>
      <c r="P28" s="78"/>
    </row>
    <row r="29" spans="2:17" ht="17.45" customHeight="1" x14ac:dyDescent="0.4">
      <c r="B29" s="85"/>
      <c r="C29" s="60"/>
      <c r="D29" s="57" t="s">
        <v>210</v>
      </c>
      <c r="E29" s="113">
        <v>2</v>
      </c>
      <c r="F29" s="181"/>
      <c r="G29" s="152" t="s">
        <v>216</v>
      </c>
      <c r="H29" s="153"/>
      <c r="I29" s="305"/>
      <c r="J29" s="297"/>
      <c r="K29" s="284"/>
      <c r="L29" s="286"/>
      <c r="M29" s="288"/>
      <c r="N29" s="290">
        <v>0</v>
      </c>
      <c r="O29" s="78"/>
      <c r="P29" s="78"/>
    </row>
    <row r="30" spans="2:17" ht="17.45" customHeight="1" x14ac:dyDescent="0.4">
      <c r="B30" s="85"/>
      <c r="C30" s="60"/>
      <c r="D30" s="57" t="s">
        <v>211</v>
      </c>
      <c r="E30" s="113">
        <v>8</v>
      </c>
      <c r="F30" s="181"/>
      <c r="G30" s="152"/>
      <c r="H30" s="153"/>
      <c r="I30" s="305"/>
      <c r="J30" s="297"/>
      <c r="K30" s="284"/>
      <c r="L30" s="286"/>
      <c r="M30" s="288"/>
      <c r="N30" s="290">
        <v>0</v>
      </c>
      <c r="O30" s="78"/>
      <c r="P30" s="78"/>
    </row>
    <row r="31" spans="2:17" ht="17.45" customHeight="1" thickBot="1" x14ac:dyDescent="0.45">
      <c r="B31" s="86"/>
      <c r="C31" s="87"/>
      <c r="D31" s="58" t="s">
        <v>212</v>
      </c>
      <c r="E31" s="114">
        <v>8</v>
      </c>
      <c r="F31" s="184"/>
      <c r="G31" s="154"/>
      <c r="H31" s="155"/>
      <c r="I31" s="306"/>
      <c r="J31" s="298"/>
      <c r="K31" s="285"/>
      <c r="L31" s="287"/>
      <c r="M31" s="289"/>
      <c r="N31" s="291">
        <v>0</v>
      </c>
      <c r="O31" s="78"/>
      <c r="P31" s="78"/>
    </row>
    <row r="32" spans="2:17" ht="17.45" customHeight="1" x14ac:dyDescent="0.4">
      <c r="B32" s="88" t="s">
        <v>279</v>
      </c>
      <c r="C32" s="322" t="s">
        <v>228</v>
      </c>
      <c r="D32" s="335"/>
      <c r="E32" s="116">
        <v>1</v>
      </c>
      <c r="F32" s="185"/>
      <c r="G32" s="160"/>
      <c r="H32" s="162"/>
      <c r="I32" s="304"/>
      <c r="J32" s="296"/>
      <c r="K32" s="292" t="str">
        <f>IF(I32="〇",N32*J32,"")</f>
        <v/>
      </c>
      <c r="L32" s="293" t="s">
        <v>82</v>
      </c>
      <c r="M32" s="294">
        <v>1</v>
      </c>
      <c r="N32" s="295">
        <v>1500</v>
      </c>
      <c r="O32" s="78"/>
      <c r="P32" s="78"/>
    </row>
    <row r="33" spans="2:16" ht="17.45" customHeight="1" x14ac:dyDescent="0.4">
      <c r="B33" s="85"/>
      <c r="C33" s="60"/>
      <c r="D33" s="57" t="s">
        <v>96</v>
      </c>
      <c r="E33" s="113">
        <v>1</v>
      </c>
      <c r="F33" s="181"/>
      <c r="G33" s="150" t="s">
        <v>187</v>
      </c>
      <c r="H33" s="151"/>
      <c r="I33" s="305"/>
      <c r="J33" s="297"/>
      <c r="K33" s="284"/>
      <c r="L33" s="286"/>
      <c r="M33" s="288"/>
      <c r="N33" s="290">
        <v>0</v>
      </c>
      <c r="O33" s="78"/>
      <c r="P33" s="78"/>
    </row>
    <row r="34" spans="2:16" ht="17.45" customHeight="1" x14ac:dyDescent="0.4">
      <c r="B34" s="85"/>
      <c r="C34" s="60"/>
      <c r="D34" s="57" t="s">
        <v>188</v>
      </c>
      <c r="E34" s="113">
        <v>1</v>
      </c>
      <c r="F34" s="181"/>
      <c r="G34" s="152" t="s">
        <v>189</v>
      </c>
      <c r="H34" s="153"/>
      <c r="I34" s="305"/>
      <c r="J34" s="297"/>
      <c r="K34" s="284"/>
      <c r="L34" s="286"/>
      <c r="M34" s="288"/>
      <c r="N34" s="290">
        <v>0</v>
      </c>
      <c r="O34" s="78"/>
      <c r="P34" s="78"/>
    </row>
    <row r="35" spans="2:16" ht="17.45" customHeight="1" x14ac:dyDescent="0.4">
      <c r="B35" s="85"/>
      <c r="C35" s="60"/>
      <c r="D35" s="57" t="s">
        <v>222</v>
      </c>
      <c r="E35" s="113">
        <v>1</v>
      </c>
      <c r="F35" s="181"/>
      <c r="G35" s="152" t="s">
        <v>190</v>
      </c>
      <c r="H35" s="153"/>
      <c r="I35" s="305"/>
      <c r="J35" s="297"/>
      <c r="K35" s="284"/>
      <c r="L35" s="286"/>
      <c r="M35" s="288"/>
      <c r="N35" s="290">
        <v>0</v>
      </c>
      <c r="O35" s="78"/>
      <c r="P35" s="78"/>
    </row>
    <row r="36" spans="2:16" ht="17.45" customHeight="1" thickBot="1" x14ac:dyDescent="0.45">
      <c r="B36" s="85"/>
      <c r="C36" s="60"/>
      <c r="D36" s="57" t="s">
        <v>191</v>
      </c>
      <c r="E36" s="113">
        <v>1</v>
      </c>
      <c r="F36" s="181"/>
      <c r="G36" s="163" t="s">
        <v>192</v>
      </c>
      <c r="H36" s="164"/>
      <c r="I36" s="305"/>
      <c r="J36" s="297"/>
      <c r="K36" s="284"/>
      <c r="L36" s="286"/>
      <c r="M36" s="288"/>
      <c r="N36" s="290">
        <v>0</v>
      </c>
      <c r="O36" s="78"/>
      <c r="P36" s="78"/>
    </row>
    <row r="37" spans="2:16" ht="17.45" customHeight="1" x14ac:dyDescent="0.4">
      <c r="B37" s="88" t="s">
        <v>279</v>
      </c>
      <c r="C37" s="322" t="s">
        <v>193</v>
      </c>
      <c r="D37" s="335"/>
      <c r="E37" s="116">
        <v>1</v>
      </c>
      <c r="F37" s="185"/>
      <c r="G37" s="160"/>
      <c r="H37" s="162"/>
      <c r="I37" s="304"/>
      <c r="J37" s="296"/>
      <c r="K37" s="292" t="str">
        <f>IF(I37="〇",N37*J37,"")</f>
        <v/>
      </c>
      <c r="L37" s="293" t="s">
        <v>82</v>
      </c>
      <c r="M37" s="294">
        <v>1</v>
      </c>
      <c r="N37" s="295">
        <v>1000</v>
      </c>
      <c r="O37" s="78"/>
      <c r="P37" s="78"/>
    </row>
    <row r="38" spans="2:16" ht="17.45" customHeight="1" x14ac:dyDescent="0.4">
      <c r="B38" s="85"/>
      <c r="C38" s="60"/>
      <c r="D38" s="57" t="s">
        <v>232</v>
      </c>
      <c r="E38" s="113">
        <v>4</v>
      </c>
      <c r="F38" s="181"/>
      <c r="G38" s="150" t="s">
        <v>229</v>
      </c>
      <c r="H38" s="151"/>
      <c r="I38" s="305"/>
      <c r="J38" s="297"/>
      <c r="K38" s="284"/>
      <c r="L38" s="286"/>
      <c r="M38" s="288"/>
      <c r="N38" s="290">
        <v>0</v>
      </c>
      <c r="O38" s="78"/>
      <c r="P38" s="78"/>
    </row>
    <row r="39" spans="2:16" ht="17.45" customHeight="1" x14ac:dyDescent="0.4">
      <c r="B39" s="85"/>
      <c r="C39" s="60"/>
      <c r="D39" s="57" t="s">
        <v>233</v>
      </c>
      <c r="E39" s="113">
        <v>4</v>
      </c>
      <c r="F39" s="181"/>
      <c r="G39" s="152" t="s">
        <v>230</v>
      </c>
      <c r="H39" s="153"/>
      <c r="I39" s="305"/>
      <c r="J39" s="297"/>
      <c r="K39" s="284"/>
      <c r="L39" s="286"/>
      <c r="M39" s="288"/>
      <c r="N39" s="290">
        <v>0</v>
      </c>
      <c r="O39" s="78"/>
      <c r="P39" s="78"/>
    </row>
    <row r="40" spans="2:16" ht="17.45" customHeight="1" thickBot="1" x14ac:dyDescent="0.45">
      <c r="B40" s="85"/>
      <c r="C40" s="60"/>
      <c r="D40" s="57" t="s">
        <v>234</v>
      </c>
      <c r="E40" s="113">
        <v>4</v>
      </c>
      <c r="F40" s="181"/>
      <c r="G40" s="168" t="s">
        <v>131</v>
      </c>
      <c r="H40" s="164"/>
      <c r="I40" s="305"/>
      <c r="J40" s="297"/>
      <c r="K40" s="284"/>
      <c r="L40" s="286"/>
      <c r="M40" s="288"/>
      <c r="N40" s="290">
        <v>0</v>
      </c>
      <c r="O40" s="78"/>
      <c r="P40" s="78"/>
    </row>
    <row r="41" spans="2:16" ht="17.45" customHeight="1" x14ac:dyDescent="0.4">
      <c r="B41" s="88" t="s">
        <v>279</v>
      </c>
      <c r="C41" s="322" t="s">
        <v>259</v>
      </c>
      <c r="D41" s="335"/>
      <c r="E41" s="116">
        <v>4</v>
      </c>
      <c r="F41" s="185"/>
      <c r="G41" s="160" t="s">
        <v>231</v>
      </c>
      <c r="H41" s="162"/>
      <c r="I41" s="141"/>
      <c r="J41" s="217"/>
      <c r="K41" s="209" t="str">
        <f>IF(I41="〇",N41*J41,"")</f>
        <v/>
      </c>
      <c r="L41" s="128" t="s">
        <v>82</v>
      </c>
      <c r="M41" s="89">
        <v>4</v>
      </c>
      <c r="N41" s="90">
        <v>600</v>
      </c>
      <c r="O41" s="78"/>
      <c r="P41" s="78"/>
    </row>
    <row r="42" spans="2:16" ht="17.45" customHeight="1" x14ac:dyDescent="0.4">
      <c r="B42" s="91"/>
      <c r="C42" s="309" t="s">
        <v>260</v>
      </c>
      <c r="D42" s="310"/>
      <c r="E42" s="117">
        <v>8</v>
      </c>
      <c r="F42" s="180"/>
      <c r="G42" s="161" t="s">
        <v>133</v>
      </c>
      <c r="H42" s="167"/>
      <c r="I42" s="142"/>
      <c r="J42" s="218"/>
      <c r="K42" s="210" t="str">
        <f>IF(I42="〇",N42*J42,"")</f>
        <v/>
      </c>
      <c r="L42" s="129" t="s">
        <v>82</v>
      </c>
      <c r="M42" s="92">
        <v>8</v>
      </c>
      <c r="N42" s="93">
        <v>600</v>
      </c>
      <c r="O42" s="78"/>
      <c r="P42" s="78"/>
    </row>
    <row r="43" spans="2:16" ht="17.45" customHeight="1" x14ac:dyDescent="0.4">
      <c r="B43" s="91"/>
      <c r="C43" s="339" t="s">
        <v>261</v>
      </c>
      <c r="D43" s="302"/>
      <c r="E43" s="118">
        <v>2</v>
      </c>
      <c r="F43" s="180"/>
      <c r="G43" s="152" t="s">
        <v>134</v>
      </c>
      <c r="H43" s="153"/>
      <c r="I43" s="143"/>
      <c r="J43" s="219"/>
      <c r="K43" s="211" t="str">
        <f>IF(I43="〇",N43*J43,"")</f>
        <v/>
      </c>
      <c r="L43" s="130" t="s">
        <v>82</v>
      </c>
      <c r="M43" s="94">
        <v>2</v>
      </c>
      <c r="N43" s="95">
        <v>600</v>
      </c>
      <c r="O43" s="78"/>
      <c r="P43" s="78"/>
    </row>
    <row r="44" spans="2:16" ht="17.45" customHeight="1" x14ac:dyDescent="0.4">
      <c r="B44" s="84"/>
      <c r="C44" s="59"/>
      <c r="D44" s="62" t="s">
        <v>242</v>
      </c>
      <c r="E44" s="119"/>
      <c r="F44" s="182"/>
      <c r="G44" s="163"/>
      <c r="H44" s="164"/>
      <c r="I44" s="173"/>
      <c r="J44" s="220"/>
      <c r="K44" s="212"/>
      <c r="L44" s="174"/>
      <c r="M44" s="175"/>
      <c r="N44" s="176"/>
      <c r="O44" s="78"/>
      <c r="P44" s="78"/>
    </row>
    <row r="45" spans="2:16" ht="17.45" customHeight="1" x14ac:dyDescent="0.4">
      <c r="B45" s="85"/>
      <c r="C45" s="60"/>
      <c r="D45" s="61" t="s">
        <v>236</v>
      </c>
      <c r="E45" s="120">
        <v>8</v>
      </c>
      <c r="F45" s="181"/>
      <c r="G45" s="150"/>
      <c r="H45" s="151"/>
      <c r="I45" s="337"/>
      <c r="J45" s="297"/>
      <c r="K45" s="284"/>
      <c r="L45" s="345"/>
      <c r="M45" s="288"/>
      <c r="N45" s="290"/>
      <c r="O45" s="78"/>
      <c r="P45" s="78"/>
    </row>
    <row r="46" spans="2:16" ht="17.45" customHeight="1" x14ac:dyDescent="0.4">
      <c r="B46" s="85"/>
      <c r="C46" s="60"/>
      <c r="D46" s="57" t="s">
        <v>194</v>
      </c>
      <c r="E46" s="113">
        <v>8</v>
      </c>
      <c r="F46" s="181"/>
      <c r="G46" s="152"/>
      <c r="H46" s="153"/>
      <c r="I46" s="337"/>
      <c r="J46" s="297"/>
      <c r="K46" s="284"/>
      <c r="L46" s="345"/>
      <c r="M46" s="288"/>
      <c r="N46" s="290"/>
      <c r="O46" s="78"/>
      <c r="P46" s="78"/>
    </row>
    <row r="47" spans="2:16" ht="17.45" customHeight="1" x14ac:dyDescent="0.4">
      <c r="B47" s="85"/>
      <c r="C47" s="60"/>
      <c r="D47" s="57" t="s">
        <v>237</v>
      </c>
      <c r="E47" s="113">
        <v>8</v>
      </c>
      <c r="F47" s="181"/>
      <c r="G47" s="152"/>
      <c r="H47" s="153"/>
      <c r="I47" s="337"/>
      <c r="J47" s="297"/>
      <c r="K47" s="284"/>
      <c r="L47" s="345"/>
      <c r="M47" s="288"/>
      <c r="N47" s="290"/>
      <c r="O47" s="78"/>
      <c r="P47" s="78"/>
    </row>
    <row r="48" spans="2:16" ht="17.45" customHeight="1" x14ac:dyDescent="0.4">
      <c r="B48" s="85"/>
      <c r="C48" s="60"/>
      <c r="D48" s="57" t="s">
        <v>238</v>
      </c>
      <c r="E48" s="113">
        <v>1</v>
      </c>
      <c r="F48" s="181"/>
      <c r="G48" s="152" t="s">
        <v>244</v>
      </c>
      <c r="H48" s="153"/>
      <c r="I48" s="337"/>
      <c r="J48" s="297"/>
      <c r="K48" s="284"/>
      <c r="L48" s="345"/>
      <c r="M48" s="288"/>
      <c r="N48" s="290"/>
      <c r="O48" s="78"/>
      <c r="P48" s="78"/>
    </row>
    <row r="49" spans="2:16" ht="17.45" customHeight="1" x14ac:dyDescent="0.4">
      <c r="B49" s="85"/>
      <c r="C49" s="60"/>
      <c r="D49" s="57" t="s">
        <v>195</v>
      </c>
      <c r="E49" s="113">
        <v>1</v>
      </c>
      <c r="F49" s="181"/>
      <c r="G49" s="152"/>
      <c r="H49" s="153"/>
      <c r="I49" s="337"/>
      <c r="J49" s="297"/>
      <c r="K49" s="284"/>
      <c r="L49" s="345"/>
      <c r="M49" s="288"/>
      <c r="N49" s="290"/>
      <c r="O49" s="78"/>
      <c r="P49" s="78"/>
    </row>
    <row r="50" spans="2:16" ht="17.45" customHeight="1" x14ac:dyDescent="0.4">
      <c r="B50" s="85"/>
      <c r="C50" s="60"/>
      <c r="D50" s="57" t="s">
        <v>239</v>
      </c>
      <c r="E50" s="113">
        <v>1</v>
      </c>
      <c r="F50" s="181"/>
      <c r="G50" s="152"/>
      <c r="H50" s="153"/>
      <c r="I50" s="337"/>
      <c r="J50" s="297"/>
      <c r="K50" s="284"/>
      <c r="L50" s="345"/>
      <c r="M50" s="288"/>
      <c r="N50" s="290"/>
      <c r="O50" s="78"/>
      <c r="P50" s="78"/>
    </row>
    <row r="51" spans="2:16" ht="17.45" customHeight="1" x14ac:dyDescent="0.4">
      <c r="B51" s="85"/>
      <c r="C51" s="60"/>
      <c r="D51" s="57" t="s">
        <v>196</v>
      </c>
      <c r="E51" s="113">
        <v>2</v>
      </c>
      <c r="F51" s="181"/>
      <c r="G51" s="152"/>
      <c r="H51" s="153"/>
      <c r="I51" s="337"/>
      <c r="J51" s="297"/>
      <c r="K51" s="284"/>
      <c r="L51" s="345"/>
      <c r="M51" s="288"/>
      <c r="N51" s="290"/>
      <c r="O51" s="78"/>
      <c r="P51" s="78"/>
    </row>
    <row r="52" spans="2:16" ht="17.45" customHeight="1" x14ac:dyDescent="0.4">
      <c r="B52" s="85"/>
      <c r="C52" s="60"/>
      <c r="D52" s="57" t="s">
        <v>243</v>
      </c>
      <c r="E52" s="113">
        <v>1</v>
      </c>
      <c r="F52" s="181"/>
      <c r="G52" s="152"/>
      <c r="H52" s="153"/>
      <c r="I52" s="337"/>
      <c r="J52" s="297"/>
      <c r="K52" s="284"/>
      <c r="L52" s="345"/>
      <c r="M52" s="288"/>
      <c r="N52" s="290"/>
      <c r="O52" s="78"/>
      <c r="P52" s="78"/>
    </row>
    <row r="53" spans="2:16" ht="17.45" customHeight="1" x14ac:dyDescent="0.4">
      <c r="B53" s="85"/>
      <c r="C53" s="60"/>
      <c r="D53" s="57" t="s">
        <v>240</v>
      </c>
      <c r="E53" s="113">
        <v>4</v>
      </c>
      <c r="F53" s="181"/>
      <c r="G53" s="152" t="s">
        <v>245</v>
      </c>
      <c r="H53" s="153"/>
      <c r="I53" s="337"/>
      <c r="J53" s="297"/>
      <c r="K53" s="284"/>
      <c r="L53" s="345"/>
      <c r="M53" s="288"/>
      <c r="N53" s="290"/>
      <c r="O53" s="78"/>
      <c r="P53" s="78"/>
    </row>
    <row r="54" spans="2:16" ht="17.45" customHeight="1" x14ac:dyDescent="0.4">
      <c r="B54" s="85"/>
      <c r="C54" s="60"/>
      <c r="D54" s="57" t="s">
        <v>241</v>
      </c>
      <c r="E54" s="113">
        <v>2</v>
      </c>
      <c r="F54" s="181"/>
      <c r="G54" s="152" t="s">
        <v>246</v>
      </c>
      <c r="H54" s="153"/>
      <c r="I54" s="337"/>
      <c r="J54" s="297"/>
      <c r="K54" s="284"/>
      <c r="L54" s="345"/>
      <c r="M54" s="288"/>
      <c r="N54" s="290"/>
      <c r="O54" s="78"/>
      <c r="P54" s="78"/>
    </row>
    <row r="55" spans="2:16" ht="17.45" customHeight="1" thickBot="1" x14ac:dyDescent="0.45">
      <c r="B55" s="85"/>
      <c r="C55" s="60"/>
      <c r="D55" s="57" t="s">
        <v>197</v>
      </c>
      <c r="E55" s="113">
        <v>1</v>
      </c>
      <c r="F55" s="187"/>
      <c r="G55" s="168" t="s">
        <v>247</v>
      </c>
      <c r="H55" s="164"/>
      <c r="I55" s="338"/>
      <c r="J55" s="298"/>
      <c r="K55" s="285"/>
      <c r="L55" s="346"/>
      <c r="M55" s="289"/>
      <c r="N55" s="291"/>
      <c r="O55" s="78"/>
      <c r="P55" s="78"/>
    </row>
    <row r="56" spans="2:16" ht="17.45" customHeight="1" x14ac:dyDescent="0.4">
      <c r="B56" s="88" t="s">
        <v>279</v>
      </c>
      <c r="C56" s="322" t="s">
        <v>49</v>
      </c>
      <c r="D56" s="335"/>
      <c r="E56" s="116">
        <v>4</v>
      </c>
      <c r="F56" s="185"/>
      <c r="G56" s="160" t="s">
        <v>231</v>
      </c>
      <c r="H56" s="162"/>
      <c r="I56" s="141"/>
      <c r="J56" s="217"/>
      <c r="K56" s="209" t="str">
        <f>IF(I56="〇",N56*J56,"")</f>
        <v/>
      </c>
      <c r="L56" s="128" t="s">
        <v>83</v>
      </c>
      <c r="M56" s="89">
        <v>4</v>
      </c>
      <c r="N56" s="90">
        <v>100</v>
      </c>
      <c r="O56" s="78"/>
      <c r="P56" s="78"/>
    </row>
    <row r="57" spans="2:16" ht="17.45" customHeight="1" x14ac:dyDescent="0.4">
      <c r="B57" s="91"/>
      <c r="C57" s="309" t="s">
        <v>67</v>
      </c>
      <c r="D57" s="310"/>
      <c r="E57" s="117">
        <v>8</v>
      </c>
      <c r="F57" s="180"/>
      <c r="G57" s="161" t="s">
        <v>133</v>
      </c>
      <c r="H57" s="167"/>
      <c r="I57" s="142"/>
      <c r="J57" s="218"/>
      <c r="K57" s="210" t="str">
        <f>IF(I57="〇",N57*J57,"")</f>
        <v/>
      </c>
      <c r="L57" s="129" t="s">
        <v>83</v>
      </c>
      <c r="M57" s="92">
        <v>8</v>
      </c>
      <c r="N57" s="93">
        <v>100</v>
      </c>
      <c r="O57" s="78"/>
      <c r="P57" s="78"/>
    </row>
    <row r="58" spans="2:16" ht="17.45" customHeight="1" x14ac:dyDescent="0.4">
      <c r="B58" s="91"/>
      <c r="C58" s="309" t="s">
        <v>68</v>
      </c>
      <c r="D58" s="310"/>
      <c r="E58" s="117">
        <v>2</v>
      </c>
      <c r="F58" s="180"/>
      <c r="G58" s="161" t="s">
        <v>133</v>
      </c>
      <c r="H58" s="167"/>
      <c r="I58" s="142"/>
      <c r="J58" s="218"/>
      <c r="K58" s="210" t="str">
        <f>IF(I58="〇",N58*J58,"")</f>
        <v/>
      </c>
      <c r="L58" s="129" t="s">
        <v>83</v>
      </c>
      <c r="M58" s="92">
        <v>2</v>
      </c>
      <c r="N58" s="93">
        <v>100</v>
      </c>
      <c r="O58" s="78"/>
      <c r="P58" s="78"/>
    </row>
    <row r="59" spans="2:16" ht="17.45" customHeight="1" thickBot="1" x14ac:dyDescent="0.45">
      <c r="B59" s="91"/>
      <c r="C59" s="339" t="s">
        <v>69</v>
      </c>
      <c r="D59" s="302"/>
      <c r="E59" s="118">
        <v>8</v>
      </c>
      <c r="F59" s="188"/>
      <c r="G59" s="152" t="s">
        <v>235</v>
      </c>
      <c r="H59" s="153"/>
      <c r="I59" s="143"/>
      <c r="J59" s="219"/>
      <c r="K59" s="211" t="str">
        <f>IF(I59="〇",N59*J59,"")</f>
        <v/>
      </c>
      <c r="L59" s="130" t="s">
        <v>83</v>
      </c>
      <c r="M59" s="94">
        <v>8</v>
      </c>
      <c r="N59" s="95">
        <v>100</v>
      </c>
      <c r="O59" s="78"/>
      <c r="P59" s="78"/>
    </row>
    <row r="60" spans="2:16" ht="17.45" customHeight="1" x14ac:dyDescent="0.4">
      <c r="B60" s="88" t="s">
        <v>279</v>
      </c>
      <c r="C60" s="322" t="s">
        <v>198</v>
      </c>
      <c r="D60" s="335"/>
      <c r="E60" s="116">
        <v>1</v>
      </c>
      <c r="F60" s="185"/>
      <c r="G60" s="160" t="s">
        <v>248</v>
      </c>
      <c r="H60" s="162"/>
      <c r="I60" s="304"/>
      <c r="J60" s="296"/>
      <c r="K60" s="292" t="str">
        <f>IF(I60="〇",N60*J60,"")</f>
        <v/>
      </c>
      <c r="L60" s="293" t="s">
        <v>82</v>
      </c>
      <c r="M60" s="294">
        <v>1</v>
      </c>
      <c r="N60" s="295">
        <v>1000</v>
      </c>
      <c r="O60" s="78"/>
      <c r="P60" s="78"/>
    </row>
    <row r="61" spans="2:16" ht="17.45" customHeight="1" x14ac:dyDescent="0.4">
      <c r="B61" s="85"/>
      <c r="C61" s="60"/>
      <c r="D61" s="57" t="s">
        <v>232</v>
      </c>
      <c r="E61" s="113">
        <v>2</v>
      </c>
      <c r="F61" s="181"/>
      <c r="G61" s="150"/>
      <c r="H61" s="151"/>
      <c r="I61" s="305"/>
      <c r="J61" s="297"/>
      <c r="K61" s="284"/>
      <c r="L61" s="286"/>
      <c r="M61" s="288"/>
      <c r="N61" s="290">
        <v>0</v>
      </c>
      <c r="O61" s="78"/>
      <c r="P61" s="78"/>
    </row>
    <row r="62" spans="2:16" ht="17.45" customHeight="1" thickBot="1" x14ac:dyDescent="0.45">
      <c r="B62" s="85"/>
      <c r="C62" s="60"/>
      <c r="D62" s="63" t="s">
        <v>199</v>
      </c>
      <c r="E62" s="121">
        <v>1</v>
      </c>
      <c r="F62" s="184"/>
      <c r="G62" s="163"/>
      <c r="H62" s="164"/>
      <c r="I62" s="305"/>
      <c r="J62" s="297"/>
      <c r="K62" s="284"/>
      <c r="L62" s="286"/>
      <c r="M62" s="288"/>
      <c r="N62" s="290">
        <v>0</v>
      </c>
      <c r="O62" s="78"/>
      <c r="P62" s="78"/>
    </row>
    <row r="63" spans="2:16" ht="17.45" customHeight="1" x14ac:dyDescent="0.4">
      <c r="B63" s="77" t="s">
        <v>279</v>
      </c>
      <c r="C63" s="333" t="s">
        <v>286</v>
      </c>
      <c r="D63" s="333"/>
      <c r="E63" s="112">
        <v>30</v>
      </c>
      <c r="F63" s="185"/>
      <c r="G63" s="148" t="s">
        <v>33</v>
      </c>
      <c r="H63" s="149"/>
      <c r="I63" s="144"/>
      <c r="J63" s="221"/>
      <c r="K63" s="213" t="str">
        <f t="shared" ref="K63:K65" si="0">IF(I63="〇",N63*J63,"")</f>
        <v/>
      </c>
      <c r="L63" s="131" t="s">
        <v>90</v>
      </c>
      <c r="M63" s="96">
        <v>30</v>
      </c>
      <c r="N63" s="97">
        <v>0</v>
      </c>
      <c r="O63" s="78"/>
      <c r="P63" s="78"/>
    </row>
    <row r="64" spans="2:16" ht="17.45" customHeight="1" x14ac:dyDescent="0.4">
      <c r="B64" s="91"/>
      <c r="C64" s="302" t="s">
        <v>287</v>
      </c>
      <c r="D64" s="302"/>
      <c r="E64" s="118">
        <v>10</v>
      </c>
      <c r="F64" s="180"/>
      <c r="G64" s="152" t="s">
        <v>35</v>
      </c>
      <c r="H64" s="153"/>
      <c r="I64" s="143"/>
      <c r="J64" s="219"/>
      <c r="K64" s="211" t="str">
        <f t="shared" si="0"/>
        <v/>
      </c>
      <c r="L64" s="132" t="s">
        <v>66</v>
      </c>
      <c r="M64" s="98">
        <v>10</v>
      </c>
      <c r="N64" s="99">
        <v>0</v>
      </c>
      <c r="O64" s="78"/>
      <c r="P64" s="78"/>
    </row>
    <row r="65" spans="2:17" ht="17.45" customHeight="1" thickBot="1" x14ac:dyDescent="0.45">
      <c r="B65" s="103"/>
      <c r="C65" s="334" t="s">
        <v>288</v>
      </c>
      <c r="D65" s="334"/>
      <c r="E65" s="122">
        <v>10</v>
      </c>
      <c r="F65" s="188"/>
      <c r="G65" s="154" t="s">
        <v>37</v>
      </c>
      <c r="H65" s="155"/>
      <c r="I65" s="145"/>
      <c r="J65" s="222"/>
      <c r="K65" s="214" t="str">
        <f t="shared" si="0"/>
        <v/>
      </c>
      <c r="L65" s="134" t="s">
        <v>66</v>
      </c>
      <c r="M65" s="106">
        <v>10</v>
      </c>
      <c r="N65" s="105">
        <v>0</v>
      </c>
      <c r="O65" s="100"/>
      <c r="P65" s="100"/>
    </row>
    <row r="66" spans="2:17" ht="17.45" customHeight="1" x14ac:dyDescent="0.4">
      <c r="B66" s="88" t="s">
        <v>277</v>
      </c>
      <c r="C66" s="322" t="s">
        <v>200</v>
      </c>
      <c r="D66" s="335"/>
      <c r="E66" s="116">
        <v>1</v>
      </c>
      <c r="F66" s="185"/>
      <c r="G66" s="160"/>
      <c r="H66" s="162"/>
      <c r="I66" s="304"/>
      <c r="J66" s="296"/>
      <c r="K66" s="292" t="str">
        <f>IF(I66="〇",N66*J66,"")</f>
        <v/>
      </c>
      <c r="L66" s="293" t="s">
        <v>82</v>
      </c>
      <c r="M66" s="294">
        <v>1</v>
      </c>
      <c r="N66" s="295">
        <v>1500</v>
      </c>
      <c r="O66" s="78"/>
      <c r="P66" s="78"/>
    </row>
    <row r="67" spans="2:17" ht="17.45" customHeight="1" x14ac:dyDescent="0.4">
      <c r="B67" s="85"/>
      <c r="C67" s="60"/>
      <c r="D67" s="57" t="s">
        <v>201</v>
      </c>
      <c r="E67" s="113">
        <v>6</v>
      </c>
      <c r="F67" s="181"/>
      <c r="G67" s="150" t="s">
        <v>249</v>
      </c>
      <c r="H67" s="151"/>
      <c r="I67" s="305"/>
      <c r="J67" s="297"/>
      <c r="K67" s="284"/>
      <c r="L67" s="286"/>
      <c r="M67" s="288"/>
      <c r="N67" s="290">
        <v>0</v>
      </c>
      <c r="O67" s="78"/>
      <c r="P67" s="78"/>
    </row>
    <row r="68" spans="2:17" ht="17.45" customHeight="1" x14ac:dyDescent="0.4">
      <c r="B68" s="85"/>
      <c r="C68" s="60"/>
      <c r="D68" s="57" t="s">
        <v>253</v>
      </c>
      <c r="E68" s="113">
        <v>2</v>
      </c>
      <c r="F68" s="181"/>
      <c r="G68" s="152" t="s">
        <v>250</v>
      </c>
      <c r="H68" s="153"/>
      <c r="I68" s="305"/>
      <c r="J68" s="297"/>
      <c r="K68" s="284"/>
      <c r="L68" s="286"/>
      <c r="M68" s="288"/>
      <c r="N68" s="290"/>
      <c r="O68" s="78"/>
      <c r="P68" s="78"/>
    </row>
    <row r="69" spans="2:17" ht="17.45" customHeight="1" thickBot="1" x14ac:dyDescent="0.45">
      <c r="B69" s="86"/>
      <c r="C69" s="87"/>
      <c r="D69" s="58" t="s">
        <v>252</v>
      </c>
      <c r="E69" s="114">
        <v>1</v>
      </c>
      <c r="F69" s="184"/>
      <c r="G69" s="165" t="s">
        <v>251</v>
      </c>
      <c r="H69" s="166"/>
      <c r="I69" s="306"/>
      <c r="J69" s="298"/>
      <c r="K69" s="285"/>
      <c r="L69" s="287"/>
      <c r="M69" s="289"/>
      <c r="N69" s="291">
        <v>0</v>
      </c>
      <c r="O69" s="78"/>
      <c r="P69" s="78"/>
    </row>
    <row r="70" spans="2:17" ht="17.45" customHeight="1" x14ac:dyDescent="0.4">
      <c r="B70" s="88" t="s">
        <v>277</v>
      </c>
      <c r="C70" s="322" t="s">
        <v>262</v>
      </c>
      <c r="D70" s="335"/>
      <c r="E70" s="116">
        <v>1</v>
      </c>
      <c r="F70" s="185"/>
      <c r="G70" s="160" t="s">
        <v>316</v>
      </c>
      <c r="H70" s="162"/>
      <c r="I70" s="141"/>
      <c r="J70" s="217"/>
      <c r="K70" s="209" t="str">
        <f>IF(I70="〇",N70*J70,"")</f>
        <v/>
      </c>
      <c r="L70" s="128" t="s">
        <v>82</v>
      </c>
      <c r="M70" s="89">
        <v>1</v>
      </c>
      <c r="N70" s="90">
        <v>25000</v>
      </c>
      <c r="O70" s="78"/>
      <c r="P70" s="78"/>
      <c r="Q70" s="147"/>
    </row>
    <row r="71" spans="2:17" ht="17.45" customHeight="1" x14ac:dyDescent="0.4">
      <c r="B71" s="91"/>
      <c r="C71" s="309" t="s">
        <v>263</v>
      </c>
      <c r="D71" s="310"/>
      <c r="E71" s="117">
        <v>1</v>
      </c>
      <c r="F71" s="180"/>
      <c r="G71" s="161" t="s">
        <v>257</v>
      </c>
      <c r="H71" s="167"/>
      <c r="I71" s="142"/>
      <c r="J71" s="219"/>
      <c r="K71" s="210" t="str">
        <f>IF(I71="〇",N71*J71,"")</f>
        <v/>
      </c>
      <c r="L71" s="129" t="s">
        <v>82</v>
      </c>
      <c r="M71" s="92">
        <v>1</v>
      </c>
      <c r="N71" s="93">
        <v>20000</v>
      </c>
      <c r="O71" s="78"/>
      <c r="P71" s="78"/>
      <c r="Q71" s="147"/>
    </row>
    <row r="72" spans="2:17" ht="17.45" customHeight="1" x14ac:dyDescent="0.4">
      <c r="B72" s="91"/>
      <c r="C72" s="309" t="s">
        <v>264</v>
      </c>
      <c r="D72" s="310"/>
      <c r="E72" s="117">
        <v>1</v>
      </c>
      <c r="F72" s="180"/>
      <c r="G72" s="161" t="s">
        <v>256</v>
      </c>
      <c r="H72" s="167"/>
      <c r="I72" s="142"/>
      <c r="J72" s="219"/>
      <c r="K72" s="210" t="str">
        <f t="shared" ref="K72:K73" si="1">IF(I72="〇",N72*J72,"")</f>
        <v/>
      </c>
      <c r="L72" s="129" t="s">
        <v>82</v>
      </c>
      <c r="M72" s="92">
        <v>1</v>
      </c>
      <c r="N72" s="93">
        <v>16000</v>
      </c>
      <c r="O72" s="78"/>
      <c r="P72" s="78"/>
      <c r="Q72" s="147"/>
    </row>
    <row r="73" spans="2:17" ht="17.45" customHeight="1" x14ac:dyDescent="0.4">
      <c r="B73" s="91"/>
      <c r="C73" s="309" t="s">
        <v>265</v>
      </c>
      <c r="D73" s="310"/>
      <c r="E73" s="117">
        <v>1</v>
      </c>
      <c r="F73" s="180"/>
      <c r="G73" s="161" t="s">
        <v>258</v>
      </c>
      <c r="H73" s="167"/>
      <c r="I73" s="142"/>
      <c r="J73" s="219"/>
      <c r="K73" s="210" t="str">
        <f t="shared" si="1"/>
        <v/>
      </c>
      <c r="L73" s="129" t="s">
        <v>82</v>
      </c>
      <c r="M73" s="92">
        <v>2</v>
      </c>
      <c r="N73" s="93">
        <v>12000</v>
      </c>
      <c r="O73" s="78"/>
      <c r="P73" s="78"/>
      <c r="Q73" s="147"/>
    </row>
    <row r="74" spans="2:17" ht="17.45" customHeight="1" x14ac:dyDescent="0.4">
      <c r="B74" s="91"/>
      <c r="C74" s="309" t="s">
        <v>266</v>
      </c>
      <c r="D74" s="310"/>
      <c r="E74" s="117">
        <v>1</v>
      </c>
      <c r="F74" s="180"/>
      <c r="G74" s="161" t="s">
        <v>267</v>
      </c>
      <c r="H74" s="167"/>
      <c r="I74" s="142"/>
      <c r="J74" s="219"/>
      <c r="K74" s="210" t="str">
        <f t="shared" ref="K74" si="2">IF(I74="〇",N74*J74,"")</f>
        <v/>
      </c>
      <c r="L74" s="129" t="s">
        <v>82</v>
      </c>
      <c r="M74" s="92">
        <v>1</v>
      </c>
      <c r="N74" s="93">
        <v>24000</v>
      </c>
      <c r="O74" s="78"/>
      <c r="P74" s="78"/>
      <c r="Q74" s="147"/>
    </row>
    <row r="75" spans="2:17" ht="17.45" customHeight="1" x14ac:dyDescent="0.4">
      <c r="B75" s="91"/>
      <c r="C75" s="309" t="s">
        <v>268</v>
      </c>
      <c r="D75" s="310"/>
      <c r="E75" s="117">
        <v>1</v>
      </c>
      <c r="F75" s="180"/>
      <c r="G75" s="161" t="s">
        <v>269</v>
      </c>
      <c r="H75" s="167"/>
      <c r="I75" s="142"/>
      <c r="J75" s="219"/>
      <c r="K75" s="210" t="str">
        <f t="shared" ref="K75" si="3">IF(I75="〇",N75*J75,"")</f>
        <v/>
      </c>
      <c r="L75" s="129" t="s">
        <v>82</v>
      </c>
      <c r="M75" s="92">
        <v>1</v>
      </c>
      <c r="N75" s="93">
        <v>21000</v>
      </c>
      <c r="O75" s="78"/>
      <c r="P75" s="78"/>
      <c r="Q75" s="147"/>
    </row>
    <row r="76" spans="2:17" ht="17.45" customHeight="1" x14ac:dyDescent="0.4">
      <c r="B76" s="91"/>
      <c r="C76" s="309" t="s">
        <v>270</v>
      </c>
      <c r="D76" s="310"/>
      <c r="E76" s="117">
        <v>1</v>
      </c>
      <c r="F76" s="180"/>
      <c r="G76" s="161" t="s">
        <v>271</v>
      </c>
      <c r="H76" s="167"/>
      <c r="I76" s="142"/>
      <c r="J76" s="219"/>
      <c r="K76" s="210" t="str">
        <f t="shared" ref="K76" si="4">IF(I76="〇",N76*J76,"")</f>
        <v/>
      </c>
      <c r="L76" s="129" t="s">
        <v>82</v>
      </c>
      <c r="M76" s="92">
        <v>1</v>
      </c>
      <c r="N76" s="93">
        <v>14000</v>
      </c>
      <c r="O76" s="78"/>
      <c r="P76" s="78"/>
      <c r="Q76" s="147"/>
    </row>
    <row r="77" spans="2:17" ht="17.45" customHeight="1" x14ac:dyDescent="0.4">
      <c r="B77" s="91"/>
      <c r="C77" s="339" t="s">
        <v>272</v>
      </c>
      <c r="D77" s="302"/>
      <c r="E77" s="118">
        <v>25</v>
      </c>
      <c r="F77" s="180"/>
      <c r="G77" s="152"/>
      <c r="H77" s="153"/>
      <c r="I77" s="336"/>
      <c r="J77" s="311"/>
      <c r="K77" s="312" t="str">
        <f>IF(I77="〇",N77*J77,"")</f>
        <v/>
      </c>
      <c r="L77" s="313" t="s">
        <v>83</v>
      </c>
      <c r="M77" s="316">
        <v>25</v>
      </c>
      <c r="N77" s="319">
        <v>1000</v>
      </c>
      <c r="O77" s="78"/>
      <c r="P77" s="78"/>
      <c r="Q77" s="147"/>
    </row>
    <row r="78" spans="2:17" ht="17.45" customHeight="1" x14ac:dyDescent="0.4">
      <c r="B78" s="84"/>
      <c r="C78" s="59"/>
      <c r="D78" s="62" t="s">
        <v>276</v>
      </c>
      <c r="E78" s="119"/>
      <c r="F78" s="182"/>
      <c r="G78" s="163"/>
      <c r="H78" s="164"/>
      <c r="I78" s="337"/>
      <c r="J78" s="297"/>
      <c r="K78" s="284"/>
      <c r="L78" s="314"/>
      <c r="M78" s="317"/>
      <c r="N78" s="320"/>
      <c r="O78" s="78"/>
      <c r="P78" s="78"/>
    </row>
    <row r="79" spans="2:17" ht="17.45" customHeight="1" x14ac:dyDescent="0.4">
      <c r="B79" s="85"/>
      <c r="C79" s="60"/>
      <c r="D79" s="61" t="s">
        <v>254</v>
      </c>
      <c r="E79" s="120">
        <v>25</v>
      </c>
      <c r="F79" s="181"/>
      <c r="G79" s="150" t="s">
        <v>17</v>
      </c>
      <c r="H79" s="151"/>
      <c r="I79" s="337"/>
      <c r="J79" s="297"/>
      <c r="K79" s="284"/>
      <c r="L79" s="314"/>
      <c r="M79" s="317"/>
      <c r="N79" s="320"/>
      <c r="O79" s="78"/>
      <c r="P79" s="78"/>
    </row>
    <row r="80" spans="2:17" ht="17.45" customHeight="1" x14ac:dyDescent="0.4">
      <c r="B80" s="85"/>
      <c r="C80" s="60"/>
      <c r="D80" s="57" t="s">
        <v>255</v>
      </c>
      <c r="E80" s="113">
        <v>45</v>
      </c>
      <c r="F80" s="181"/>
      <c r="G80" s="152" t="s">
        <v>19</v>
      </c>
      <c r="H80" s="153"/>
      <c r="I80" s="337"/>
      <c r="J80" s="297"/>
      <c r="K80" s="284"/>
      <c r="L80" s="314"/>
      <c r="M80" s="317"/>
      <c r="N80" s="320"/>
      <c r="O80" s="78"/>
      <c r="P80" s="78"/>
    </row>
    <row r="81" spans="2:16" ht="17.45" customHeight="1" x14ac:dyDescent="0.4">
      <c r="B81" s="85"/>
      <c r="C81" s="60"/>
      <c r="D81" s="57" t="s">
        <v>274</v>
      </c>
      <c r="E81" s="113">
        <v>3</v>
      </c>
      <c r="F81" s="181"/>
      <c r="G81" s="152"/>
      <c r="H81" s="153"/>
      <c r="I81" s="337"/>
      <c r="J81" s="297"/>
      <c r="K81" s="284"/>
      <c r="L81" s="314"/>
      <c r="M81" s="317"/>
      <c r="N81" s="320"/>
      <c r="O81" s="78"/>
      <c r="P81" s="78"/>
    </row>
    <row r="82" spans="2:16" ht="17.45" customHeight="1" x14ac:dyDescent="0.4">
      <c r="B82" s="85"/>
      <c r="C82" s="60"/>
      <c r="D82" s="57" t="s">
        <v>273</v>
      </c>
      <c r="E82" s="113">
        <v>3</v>
      </c>
      <c r="F82" s="181"/>
      <c r="G82" s="152"/>
      <c r="H82" s="153"/>
      <c r="I82" s="337"/>
      <c r="J82" s="297"/>
      <c r="K82" s="284"/>
      <c r="L82" s="314"/>
      <c r="M82" s="317"/>
      <c r="N82" s="320"/>
      <c r="O82" s="78"/>
      <c r="P82" s="78"/>
    </row>
    <row r="83" spans="2:16" ht="17.45" customHeight="1" thickBot="1" x14ac:dyDescent="0.45">
      <c r="B83" s="85"/>
      <c r="C83" s="60"/>
      <c r="D83" s="63" t="s">
        <v>275</v>
      </c>
      <c r="E83" s="121"/>
      <c r="F83" s="184"/>
      <c r="G83" s="163"/>
      <c r="H83" s="164"/>
      <c r="I83" s="338"/>
      <c r="J83" s="298"/>
      <c r="K83" s="285"/>
      <c r="L83" s="315"/>
      <c r="M83" s="318"/>
      <c r="N83" s="321"/>
      <c r="O83" s="78"/>
      <c r="P83" s="78"/>
    </row>
    <row r="84" spans="2:16" ht="17.45" customHeight="1" x14ac:dyDescent="0.4">
      <c r="B84" s="77" t="s">
        <v>277</v>
      </c>
      <c r="C84" s="335" t="s">
        <v>10</v>
      </c>
      <c r="D84" s="335"/>
      <c r="E84" s="116">
        <v>1</v>
      </c>
      <c r="F84" s="185"/>
      <c r="G84" s="160" t="s">
        <v>11</v>
      </c>
      <c r="H84" s="162"/>
      <c r="I84" s="141"/>
      <c r="J84" s="217"/>
      <c r="K84" s="209" t="str">
        <f>IF(I84="〇",N84*J84,"")</f>
        <v/>
      </c>
      <c r="L84" s="128" t="s">
        <v>83</v>
      </c>
      <c r="M84" s="89">
        <v>1</v>
      </c>
      <c r="N84" s="101">
        <v>300</v>
      </c>
      <c r="O84" s="102"/>
      <c r="P84" s="102"/>
    </row>
    <row r="85" spans="2:16" ht="17.45" customHeight="1" thickBot="1" x14ac:dyDescent="0.45">
      <c r="B85" s="103"/>
      <c r="C85" s="334" t="s">
        <v>202</v>
      </c>
      <c r="D85" s="334"/>
      <c r="E85" s="122">
        <v>1</v>
      </c>
      <c r="F85" s="189"/>
      <c r="G85" s="154"/>
      <c r="H85" s="155"/>
      <c r="I85" s="145"/>
      <c r="J85" s="222"/>
      <c r="K85" s="214" t="str">
        <f>IF(I85="〇",N85*J85,"")</f>
        <v/>
      </c>
      <c r="L85" s="133" t="s">
        <v>83</v>
      </c>
      <c r="M85" s="104">
        <v>1</v>
      </c>
      <c r="N85" s="105">
        <v>300</v>
      </c>
      <c r="O85" s="102"/>
      <c r="P85" s="102"/>
    </row>
    <row r="86" spans="2:16" ht="17.45" customHeight="1" x14ac:dyDescent="0.4">
      <c r="B86" s="77" t="s">
        <v>280</v>
      </c>
      <c r="C86" s="333" t="s">
        <v>281</v>
      </c>
      <c r="D86" s="333"/>
      <c r="E86" s="343">
        <v>45</v>
      </c>
      <c r="F86" s="307"/>
      <c r="G86" s="148" t="s">
        <v>13</v>
      </c>
      <c r="H86" s="149"/>
      <c r="I86" s="144"/>
      <c r="J86" s="221"/>
      <c r="K86" s="213" t="str">
        <f>IF(I86="〇",N86*J86,"")</f>
        <v/>
      </c>
      <c r="L86" s="131" t="s">
        <v>91</v>
      </c>
      <c r="M86" s="96">
        <v>45</v>
      </c>
      <c r="N86" s="97">
        <v>100</v>
      </c>
      <c r="O86" s="102"/>
      <c r="P86" s="102"/>
    </row>
    <row r="87" spans="2:16" ht="17.45" customHeight="1" x14ac:dyDescent="0.4">
      <c r="B87" s="91"/>
      <c r="C87" s="302" t="s">
        <v>282</v>
      </c>
      <c r="D87" s="302"/>
      <c r="E87" s="344"/>
      <c r="F87" s="308"/>
      <c r="G87" s="152" t="s">
        <v>13</v>
      </c>
      <c r="H87" s="153"/>
      <c r="I87" s="143"/>
      <c r="J87" s="219"/>
      <c r="K87" s="211" t="str">
        <f t="shared" ref="K87:K92" si="5">IF(I87="〇",N87*J87,"")</f>
        <v/>
      </c>
      <c r="L87" s="132" t="s">
        <v>91</v>
      </c>
      <c r="M87" s="98">
        <v>3</v>
      </c>
      <c r="N87" s="99">
        <v>1000</v>
      </c>
      <c r="O87" s="102"/>
      <c r="P87" s="102"/>
    </row>
    <row r="88" spans="2:16" ht="17.45" customHeight="1" thickBot="1" x14ac:dyDescent="0.45">
      <c r="B88" s="103"/>
      <c r="C88" s="334" t="s">
        <v>283</v>
      </c>
      <c r="D88" s="334"/>
      <c r="E88" s="122">
        <v>200</v>
      </c>
      <c r="F88" s="189"/>
      <c r="G88" s="154" t="s">
        <v>151</v>
      </c>
      <c r="H88" s="155"/>
      <c r="I88" s="145"/>
      <c r="J88" s="222"/>
      <c r="K88" s="214" t="str">
        <f t="shared" si="5"/>
        <v/>
      </c>
      <c r="L88" s="134" t="s">
        <v>91</v>
      </c>
      <c r="M88" s="106">
        <v>4</v>
      </c>
      <c r="N88" s="105">
        <v>1500</v>
      </c>
      <c r="O88" s="102"/>
      <c r="P88" s="102"/>
    </row>
    <row r="89" spans="2:16" ht="17.45" customHeight="1" x14ac:dyDescent="0.4">
      <c r="B89" s="91" t="s">
        <v>280</v>
      </c>
      <c r="C89" s="303" t="s">
        <v>27</v>
      </c>
      <c r="D89" s="303"/>
      <c r="E89" s="123">
        <v>10</v>
      </c>
      <c r="F89" s="186"/>
      <c r="G89" s="168" t="s">
        <v>28</v>
      </c>
      <c r="H89" s="169"/>
      <c r="I89" s="146"/>
      <c r="J89" s="223"/>
      <c r="K89" s="215" t="str">
        <f t="shared" si="5"/>
        <v/>
      </c>
      <c r="L89" s="135" t="s">
        <v>83</v>
      </c>
      <c r="M89" s="107">
        <v>10</v>
      </c>
      <c r="N89" s="108">
        <v>100</v>
      </c>
      <c r="O89" s="78"/>
      <c r="P89" s="78"/>
    </row>
    <row r="90" spans="2:16" ht="17.45" customHeight="1" x14ac:dyDescent="0.4">
      <c r="B90" s="91"/>
      <c r="C90" s="302" t="s">
        <v>29</v>
      </c>
      <c r="D90" s="302"/>
      <c r="E90" s="118">
        <v>20</v>
      </c>
      <c r="F90" s="180"/>
      <c r="G90" s="152" t="s">
        <v>30</v>
      </c>
      <c r="H90" s="153"/>
      <c r="I90" s="143"/>
      <c r="J90" s="219"/>
      <c r="K90" s="211" t="str">
        <f t="shared" si="5"/>
        <v/>
      </c>
      <c r="L90" s="132" t="s">
        <v>83</v>
      </c>
      <c r="M90" s="98">
        <v>20</v>
      </c>
      <c r="N90" s="99">
        <v>100</v>
      </c>
      <c r="O90" s="78"/>
      <c r="P90" s="78"/>
    </row>
    <row r="91" spans="2:16" ht="17.45" customHeight="1" x14ac:dyDescent="0.4">
      <c r="B91" s="91"/>
      <c r="C91" s="302" t="s">
        <v>284</v>
      </c>
      <c r="D91" s="302"/>
      <c r="E91" s="118">
        <v>50</v>
      </c>
      <c r="F91" s="180"/>
      <c r="G91" s="152"/>
      <c r="H91" s="153"/>
      <c r="I91" s="143"/>
      <c r="J91" s="219"/>
      <c r="K91" s="211" t="str">
        <f t="shared" si="5"/>
        <v/>
      </c>
      <c r="L91" s="132" t="s">
        <v>178</v>
      </c>
      <c r="M91" s="98">
        <v>50</v>
      </c>
      <c r="N91" s="99">
        <v>0</v>
      </c>
      <c r="O91" s="100"/>
      <c r="P91" s="100"/>
    </row>
    <row r="92" spans="2:16" ht="17.45" customHeight="1" x14ac:dyDescent="0.4">
      <c r="B92" s="91"/>
      <c r="C92" s="302" t="s">
        <v>298</v>
      </c>
      <c r="D92" s="302"/>
      <c r="E92" s="118">
        <v>20</v>
      </c>
      <c r="F92" s="180"/>
      <c r="G92" s="152"/>
      <c r="H92" s="153"/>
      <c r="I92" s="143"/>
      <c r="J92" s="219"/>
      <c r="K92" s="211" t="str">
        <f t="shared" si="5"/>
        <v/>
      </c>
      <c r="L92" s="132" t="s">
        <v>178</v>
      </c>
      <c r="M92" s="98">
        <v>10</v>
      </c>
      <c r="N92" s="99">
        <v>0</v>
      </c>
      <c r="O92" s="102"/>
      <c r="P92" s="102"/>
    </row>
    <row r="93" spans="2:16" ht="17.45" customHeight="1" thickBot="1" x14ac:dyDescent="0.45">
      <c r="B93" s="109"/>
      <c r="C93" s="302" t="s">
        <v>285</v>
      </c>
      <c r="D93" s="302"/>
      <c r="E93" s="118">
        <v>35</v>
      </c>
      <c r="F93" s="189"/>
      <c r="G93" s="152"/>
      <c r="H93" s="153"/>
      <c r="I93" s="143"/>
      <c r="J93" s="219"/>
      <c r="K93" s="211" t="str">
        <f>IF(I93="〇",N93*J93,"")</f>
        <v/>
      </c>
      <c r="L93" s="132" t="s">
        <v>66</v>
      </c>
      <c r="M93" s="98">
        <v>35</v>
      </c>
      <c r="N93" s="99">
        <v>0</v>
      </c>
      <c r="O93" s="102"/>
      <c r="P93" s="102"/>
    </row>
    <row r="94" spans="2:16" ht="17.45" customHeight="1" x14ac:dyDescent="0.4">
      <c r="B94" s="77" t="s">
        <v>280</v>
      </c>
      <c r="C94" s="333" t="s">
        <v>289</v>
      </c>
      <c r="D94" s="333"/>
      <c r="E94" s="112">
        <v>1</v>
      </c>
      <c r="F94" s="186"/>
      <c r="G94" s="148"/>
      <c r="H94" s="149"/>
      <c r="I94" s="144"/>
      <c r="J94" s="217"/>
      <c r="K94" s="213" t="str">
        <f>IF(I94="〇",N94*J94,"")</f>
        <v/>
      </c>
      <c r="L94" s="131" t="s">
        <v>82</v>
      </c>
      <c r="M94" s="96">
        <v>1</v>
      </c>
      <c r="N94" s="97">
        <v>500</v>
      </c>
      <c r="O94" s="102"/>
      <c r="P94" s="102"/>
    </row>
    <row r="95" spans="2:16" ht="17.45" customHeight="1" x14ac:dyDescent="0.4">
      <c r="B95" s="91"/>
      <c r="C95" s="310" t="s">
        <v>290</v>
      </c>
      <c r="D95" s="310"/>
      <c r="E95" s="117">
        <v>1</v>
      </c>
      <c r="F95" s="180"/>
      <c r="G95" s="161"/>
      <c r="H95" s="167"/>
      <c r="I95" s="142"/>
      <c r="J95" s="218"/>
      <c r="K95" s="210" t="str">
        <f t="shared" ref="K95" si="6">IF(I95="〇",N95*J95,"")</f>
        <v/>
      </c>
      <c r="L95" s="136" t="s">
        <v>82</v>
      </c>
      <c r="M95" s="110">
        <v>1</v>
      </c>
      <c r="N95" s="111">
        <v>200</v>
      </c>
      <c r="O95" s="102"/>
      <c r="P95" s="102"/>
    </row>
    <row r="96" spans="2:16" ht="17.45" customHeight="1" thickBot="1" x14ac:dyDescent="0.45">
      <c r="B96" s="91"/>
      <c r="C96" s="310" t="s">
        <v>296</v>
      </c>
      <c r="D96" s="310"/>
      <c r="E96" s="117">
        <v>6</v>
      </c>
      <c r="F96" s="189"/>
      <c r="G96" s="161"/>
      <c r="H96" s="167"/>
      <c r="I96" s="142"/>
      <c r="J96" s="218"/>
      <c r="K96" s="210" t="str">
        <f t="shared" ref="K96:K102" si="7">IF(I96="〇",N96*J96,"")</f>
        <v/>
      </c>
      <c r="L96" s="136" t="s">
        <v>83</v>
      </c>
      <c r="M96" s="110">
        <v>6</v>
      </c>
      <c r="N96" s="111">
        <v>100</v>
      </c>
      <c r="O96" s="102"/>
      <c r="P96" s="102"/>
    </row>
    <row r="97" spans="2:16" ht="17.45" customHeight="1" x14ac:dyDescent="0.4">
      <c r="B97" s="88" t="s">
        <v>280</v>
      </c>
      <c r="C97" s="322" t="s">
        <v>295</v>
      </c>
      <c r="D97" s="335"/>
      <c r="E97" s="116">
        <v>40</v>
      </c>
      <c r="F97" s="186"/>
      <c r="G97" s="160"/>
      <c r="H97" s="162"/>
      <c r="I97" s="304"/>
      <c r="J97" s="296"/>
      <c r="K97" s="292" t="str">
        <f>IF(I97="〇",N97*J97,"")</f>
        <v/>
      </c>
      <c r="L97" s="293" t="s">
        <v>90</v>
      </c>
      <c r="M97" s="294">
        <v>40</v>
      </c>
      <c r="N97" s="295">
        <v>100</v>
      </c>
      <c r="O97" s="78"/>
      <c r="P97" s="78"/>
    </row>
    <row r="98" spans="2:16" ht="17.45" customHeight="1" x14ac:dyDescent="0.4">
      <c r="B98" s="85"/>
      <c r="C98" s="60"/>
      <c r="D98" s="57" t="s">
        <v>292</v>
      </c>
      <c r="E98" s="124">
        <v>40</v>
      </c>
      <c r="F98" s="183"/>
      <c r="G98" s="150" t="s">
        <v>147</v>
      </c>
      <c r="H98" s="151"/>
      <c r="I98" s="305"/>
      <c r="J98" s="297"/>
      <c r="K98" s="284"/>
      <c r="L98" s="286"/>
      <c r="M98" s="288"/>
      <c r="N98" s="290"/>
      <c r="O98" s="78"/>
      <c r="P98" s="78"/>
    </row>
    <row r="99" spans="2:16" ht="17.45" customHeight="1" x14ac:dyDescent="0.4">
      <c r="B99" s="85"/>
      <c r="C99" s="60"/>
      <c r="D99" s="57" t="s">
        <v>293</v>
      </c>
      <c r="E99" s="124">
        <v>80</v>
      </c>
      <c r="F99" s="183"/>
      <c r="G99" s="150"/>
      <c r="H99" s="151"/>
      <c r="I99" s="305"/>
      <c r="J99" s="297"/>
      <c r="K99" s="284"/>
      <c r="L99" s="286"/>
      <c r="M99" s="288"/>
      <c r="N99" s="290">
        <v>0</v>
      </c>
      <c r="O99" s="78"/>
      <c r="P99" s="78"/>
    </row>
    <row r="100" spans="2:16" ht="17.45" customHeight="1" x14ac:dyDescent="0.4">
      <c r="B100" s="85"/>
      <c r="C100" s="60"/>
      <c r="D100" s="63" t="s">
        <v>294</v>
      </c>
      <c r="E100" s="125">
        <v>10</v>
      </c>
      <c r="F100" s="183"/>
      <c r="G100" s="163"/>
      <c r="H100" s="164"/>
      <c r="I100" s="305"/>
      <c r="J100" s="297"/>
      <c r="K100" s="284"/>
      <c r="L100" s="286"/>
      <c r="M100" s="288"/>
      <c r="N100" s="290">
        <v>0</v>
      </c>
      <c r="O100" s="78"/>
      <c r="P100" s="78"/>
    </row>
    <row r="101" spans="2:16" ht="17.45" customHeight="1" x14ac:dyDescent="0.4">
      <c r="B101" s="91"/>
      <c r="C101" s="339" t="s">
        <v>291</v>
      </c>
      <c r="D101" s="302"/>
      <c r="E101" s="118">
        <v>1</v>
      </c>
      <c r="F101" s="180"/>
      <c r="G101" s="152" t="s">
        <v>203</v>
      </c>
      <c r="H101" s="153"/>
      <c r="I101" s="143"/>
      <c r="J101" s="219"/>
      <c r="K101" s="211" t="str">
        <f t="shared" ref="K101" si="8">IF(I101="〇",N101*J101,"")</f>
        <v/>
      </c>
      <c r="L101" s="132" t="s">
        <v>60</v>
      </c>
      <c r="M101" s="98">
        <v>1</v>
      </c>
      <c r="N101" s="99">
        <v>100</v>
      </c>
      <c r="O101" s="102"/>
      <c r="P101" s="102"/>
    </row>
    <row r="102" spans="2:16" ht="17.45" customHeight="1" thickBot="1" x14ac:dyDescent="0.45">
      <c r="B102" s="103"/>
      <c r="C102" s="334" t="s">
        <v>305</v>
      </c>
      <c r="D102" s="334"/>
      <c r="E102" s="122">
        <v>10</v>
      </c>
      <c r="F102" s="189"/>
      <c r="G102" s="154"/>
      <c r="H102" s="155"/>
      <c r="I102" s="145"/>
      <c r="J102" s="222"/>
      <c r="K102" s="214" t="str">
        <f t="shared" si="7"/>
        <v/>
      </c>
      <c r="L102" s="134" t="s">
        <v>62</v>
      </c>
      <c r="M102" s="106">
        <v>1</v>
      </c>
      <c r="N102" s="105">
        <v>0</v>
      </c>
      <c r="O102" s="102"/>
      <c r="P102" s="102"/>
    </row>
    <row r="103" spans="2:16" ht="27" customHeight="1" x14ac:dyDescent="0.4">
      <c r="B103" s="77" t="s">
        <v>280</v>
      </c>
      <c r="C103" s="333" t="s">
        <v>301</v>
      </c>
      <c r="D103" s="333"/>
      <c r="E103" s="112">
        <v>2</v>
      </c>
      <c r="F103" s="185"/>
      <c r="G103" s="148" t="s">
        <v>155</v>
      </c>
      <c r="H103" s="149"/>
      <c r="I103" s="144"/>
      <c r="J103" s="217"/>
      <c r="K103" s="213" t="str">
        <f>IF(I103="〇",N103*J103,"")</f>
        <v/>
      </c>
      <c r="L103" s="131" t="s">
        <v>300</v>
      </c>
      <c r="M103" s="96">
        <v>2</v>
      </c>
      <c r="N103" s="97">
        <v>3000</v>
      </c>
      <c r="O103" s="102"/>
      <c r="P103" s="102"/>
    </row>
    <row r="104" spans="2:16" ht="27" customHeight="1" x14ac:dyDescent="0.4">
      <c r="B104" s="91"/>
      <c r="C104" s="310" t="s">
        <v>302</v>
      </c>
      <c r="D104" s="310"/>
      <c r="E104" s="117">
        <v>8</v>
      </c>
      <c r="F104" s="180"/>
      <c r="G104" s="161" t="s">
        <v>156</v>
      </c>
      <c r="H104" s="167"/>
      <c r="I104" s="142"/>
      <c r="J104" s="218"/>
      <c r="K104" s="210" t="str">
        <f t="shared" ref="K104:K105" si="9">IF(I104="〇",N104*J104,"")</f>
        <v/>
      </c>
      <c r="L104" s="136" t="s">
        <v>300</v>
      </c>
      <c r="M104" s="110">
        <v>8</v>
      </c>
      <c r="N104" s="111">
        <v>1500</v>
      </c>
      <c r="O104" s="102"/>
      <c r="P104" s="102"/>
    </row>
    <row r="105" spans="2:16" ht="17.45" customHeight="1" thickBot="1" x14ac:dyDescent="0.45">
      <c r="B105" s="103"/>
      <c r="C105" s="334" t="s">
        <v>297</v>
      </c>
      <c r="D105" s="334"/>
      <c r="E105" s="122">
        <v>5</v>
      </c>
      <c r="F105" s="189"/>
      <c r="G105" s="170" t="s">
        <v>158</v>
      </c>
      <c r="H105" s="167"/>
      <c r="I105" s="145"/>
      <c r="J105" s="222"/>
      <c r="K105" s="216" t="str">
        <f t="shared" si="9"/>
        <v/>
      </c>
      <c r="L105" s="134" t="s">
        <v>300</v>
      </c>
      <c r="M105" s="106">
        <v>5</v>
      </c>
      <c r="N105" s="105">
        <v>2000</v>
      </c>
      <c r="O105" s="102"/>
      <c r="P105" s="102"/>
    </row>
    <row r="106" spans="2:16" ht="27" customHeight="1" thickTop="1" thickBot="1" x14ac:dyDescent="0.45">
      <c r="G106" s="299" t="s">
        <v>325</v>
      </c>
      <c r="H106" s="300"/>
      <c r="I106" s="300"/>
      <c r="J106" s="301"/>
      <c r="K106" s="126">
        <f>SUM(K6:K105)</f>
        <v>0</v>
      </c>
    </row>
    <row r="107" spans="2:16" ht="17.45" customHeight="1" thickTop="1" thickBot="1" x14ac:dyDescent="0.45">
      <c r="B107" s="270" t="s">
        <v>322</v>
      </c>
      <c r="C107" s="270"/>
      <c r="D107" s="270"/>
      <c r="G107" s="156"/>
      <c r="H107" s="157"/>
      <c r="K107" s="138"/>
    </row>
    <row r="108" spans="2:16" ht="26.1" customHeight="1" thickBot="1" x14ac:dyDescent="0.45">
      <c r="B108" s="73" t="s">
        <v>54</v>
      </c>
      <c r="C108" s="283" t="s">
        <v>311</v>
      </c>
      <c r="D108" s="283"/>
      <c r="E108" s="74"/>
      <c r="F108" s="74"/>
      <c r="G108" s="75"/>
      <c r="H108" s="140" t="s">
        <v>304</v>
      </c>
      <c r="I108" s="172" t="s">
        <v>320</v>
      </c>
      <c r="J108" s="171" t="s">
        <v>321</v>
      </c>
      <c r="K108" s="137" t="s">
        <v>174</v>
      </c>
      <c r="L108" s="127" t="s">
        <v>1</v>
      </c>
      <c r="M108" s="75" t="s">
        <v>312</v>
      </c>
      <c r="N108" s="76" t="s">
        <v>175</v>
      </c>
    </row>
    <row r="109" spans="2:16" ht="27" customHeight="1" x14ac:dyDescent="0.4">
      <c r="B109" s="77" t="s">
        <v>280</v>
      </c>
      <c r="C109" s="322" t="s">
        <v>306</v>
      </c>
      <c r="D109" s="323"/>
      <c r="E109" s="198">
        <v>6</v>
      </c>
      <c r="F109" s="177"/>
      <c r="G109" s="361" t="s">
        <v>309</v>
      </c>
      <c r="H109" s="363"/>
      <c r="I109" s="365"/>
      <c r="J109" s="367"/>
      <c r="K109" s="357" t="str">
        <f>IF(H109="〇",I109*J109*N109,"")</f>
        <v/>
      </c>
      <c r="L109" s="330" t="s">
        <v>307</v>
      </c>
      <c r="M109" s="347">
        <v>12</v>
      </c>
      <c r="N109" s="349">
        <v>100</v>
      </c>
    </row>
    <row r="110" spans="2:16" ht="27" customHeight="1" x14ac:dyDescent="0.4">
      <c r="B110" s="91"/>
      <c r="C110" s="324"/>
      <c r="D110" s="325"/>
      <c r="E110" s="197">
        <v>6</v>
      </c>
      <c r="F110" s="180"/>
      <c r="G110" s="362"/>
      <c r="H110" s="364"/>
      <c r="I110" s="366"/>
      <c r="J110" s="368"/>
      <c r="K110" s="358"/>
      <c r="L110" s="331"/>
      <c r="M110" s="348"/>
      <c r="N110" s="350"/>
    </row>
    <row r="111" spans="2:16" ht="27" customHeight="1" x14ac:dyDescent="0.4">
      <c r="B111" s="91"/>
      <c r="C111" s="326" t="s">
        <v>308</v>
      </c>
      <c r="D111" s="327"/>
      <c r="E111" s="200">
        <v>4</v>
      </c>
      <c r="F111" s="196"/>
      <c r="G111" s="369" t="s">
        <v>310</v>
      </c>
      <c r="H111" s="336"/>
      <c r="I111" s="373"/>
      <c r="J111" s="371"/>
      <c r="K111" s="359" t="str">
        <f>IF(H112="〇",I112*J112*N111,"")</f>
        <v/>
      </c>
      <c r="L111" s="351" t="s">
        <v>307</v>
      </c>
      <c r="M111" s="353">
        <v>8</v>
      </c>
      <c r="N111" s="355">
        <v>100</v>
      </c>
    </row>
    <row r="112" spans="2:16" ht="27" customHeight="1" thickBot="1" x14ac:dyDescent="0.45">
      <c r="B112" s="103"/>
      <c r="C112" s="328"/>
      <c r="D112" s="329"/>
      <c r="E112" s="199">
        <v>4</v>
      </c>
      <c r="F112" s="178"/>
      <c r="G112" s="370"/>
      <c r="H112" s="375"/>
      <c r="I112" s="374"/>
      <c r="J112" s="372"/>
      <c r="K112" s="360"/>
      <c r="L112" s="352"/>
      <c r="M112" s="354"/>
      <c r="N112" s="356"/>
    </row>
    <row r="113" spans="2:17" ht="27" customHeight="1" thickTop="1" thickBot="1" x14ac:dyDescent="0.45">
      <c r="G113" s="299" t="s">
        <v>324</v>
      </c>
      <c r="H113" s="300"/>
      <c r="I113" s="300"/>
      <c r="J113" s="301"/>
      <c r="K113" s="126">
        <f>SUM(K109:K111)</f>
        <v>0</v>
      </c>
    </row>
    <row r="114" spans="2:17" ht="17.45" customHeight="1" thickTop="1" x14ac:dyDescent="0.4">
      <c r="G114" s="156"/>
      <c r="H114" s="157"/>
      <c r="K114" s="139"/>
    </row>
    <row r="115" spans="2:17" ht="17.45" hidden="1" customHeight="1" x14ac:dyDescent="0.4">
      <c r="B115" s="224" t="s">
        <v>299</v>
      </c>
      <c r="C115" s="377" t="s">
        <v>262</v>
      </c>
      <c r="D115" s="333"/>
      <c r="E115" s="116">
        <v>1</v>
      </c>
      <c r="F115" s="225"/>
      <c r="G115" s="226" t="s">
        <v>326</v>
      </c>
      <c r="H115" s="227"/>
      <c r="I115" s="228"/>
      <c r="J115" s="229"/>
      <c r="K115" s="230" t="str">
        <f>IF(I115="〇",N115*J115,"")</f>
        <v/>
      </c>
      <c r="L115" s="206" t="s">
        <v>82</v>
      </c>
      <c r="M115" s="207">
        <v>1</v>
      </c>
      <c r="N115" s="208">
        <v>15000</v>
      </c>
      <c r="Q115" s="147"/>
    </row>
    <row r="116" spans="2:17" ht="17.45" hidden="1" customHeight="1" x14ac:dyDescent="0.4">
      <c r="B116" s="231"/>
      <c r="C116" s="339" t="s">
        <v>263</v>
      </c>
      <c r="D116" s="302"/>
      <c r="E116" s="117">
        <v>1</v>
      </c>
      <c r="F116" s="232"/>
      <c r="G116" s="233" t="s">
        <v>257</v>
      </c>
      <c r="H116" s="234"/>
      <c r="I116" s="235"/>
      <c r="J116" s="236"/>
      <c r="K116" s="237" t="str">
        <f>IF(I116="〇",N116*J116,"")</f>
        <v/>
      </c>
      <c r="L116" s="129" t="s">
        <v>82</v>
      </c>
      <c r="M116" s="92">
        <v>1</v>
      </c>
      <c r="N116" s="93">
        <v>12000</v>
      </c>
      <c r="Q116" s="147"/>
    </row>
    <row r="117" spans="2:17" ht="17.45" hidden="1" customHeight="1" x14ac:dyDescent="0.4">
      <c r="B117" s="231"/>
      <c r="C117" s="339" t="s">
        <v>264</v>
      </c>
      <c r="D117" s="302"/>
      <c r="E117" s="117">
        <v>1</v>
      </c>
      <c r="F117" s="232"/>
      <c r="G117" s="233" t="s">
        <v>256</v>
      </c>
      <c r="H117" s="234"/>
      <c r="I117" s="235"/>
      <c r="J117" s="236"/>
      <c r="K117" s="237" t="str">
        <f t="shared" ref="K117:K121" si="10">IF(I117="〇",N117*J117,"")</f>
        <v/>
      </c>
      <c r="L117" s="129" t="s">
        <v>82</v>
      </c>
      <c r="M117" s="92">
        <v>1</v>
      </c>
      <c r="N117" s="93">
        <v>9600</v>
      </c>
      <c r="Q117" s="147"/>
    </row>
    <row r="118" spans="2:17" ht="17.45" hidden="1" customHeight="1" x14ac:dyDescent="0.4">
      <c r="B118" s="231"/>
      <c r="C118" s="339" t="s">
        <v>265</v>
      </c>
      <c r="D118" s="302"/>
      <c r="E118" s="117">
        <v>2</v>
      </c>
      <c r="F118" s="232"/>
      <c r="G118" s="233" t="s">
        <v>258</v>
      </c>
      <c r="H118" s="234"/>
      <c r="I118" s="235"/>
      <c r="J118" s="236"/>
      <c r="K118" s="237" t="str">
        <f t="shared" si="10"/>
        <v/>
      </c>
      <c r="L118" s="129" t="s">
        <v>82</v>
      </c>
      <c r="M118" s="92">
        <v>2</v>
      </c>
      <c r="N118" s="93">
        <v>7200</v>
      </c>
      <c r="Q118" s="147"/>
    </row>
    <row r="119" spans="2:17" ht="17.45" hidden="1" customHeight="1" x14ac:dyDescent="0.4">
      <c r="B119" s="231"/>
      <c r="C119" s="339" t="s">
        <v>266</v>
      </c>
      <c r="D119" s="302"/>
      <c r="E119" s="117">
        <v>1</v>
      </c>
      <c r="F119" s="232"/>
      <c r="G119" s="233" t="s">
        <v>267</v>
      </c>
      <c r="H119" s="234"/>
      <c r="I119" s="235"/>
      <c r="J119" s="236"/>
      <c r="K119" s="237" t="str">
        <f t="shared" si="10"/>
        <v/>
      </c>
      <c r="L119" s="129" t="s">
        <v>82</v>
      </c>
      <c r="M119" s="92">
        <v>1</v>
      </c>
      <c r="N119" s="93">
        <v>14400</v>
      </c>
      <c r="Q119" s="147"/>
    </row>
    <row r="120" spans="2:17" ht="17.45" hidden="1" customHeight="1" x14ac:dyDescent="0.4">
      <c r="B120" s="231"/>
      <c r="C120" s="339" t="s">
        <v>268</v>
      </c>
      <c r="D120" s="302"/>
      <c r="E120" s="117">
        <v>1</v>
      </c>
      <c r="F120" s="232"/>
      <c r="G120" s="233" t="s">
        <v>269</v>
      </c>
      <c r="H120" s="234"/>
      <c r="I120" s="235"/>
      <c r="J120" s="236"/>
      <c r="K120" s="237" t="str">
        <f t="shared" si="10"/>
        <v/>
      </c>
      <c r="L120" s="129" t="s">
        <v>82</v>
      </c>
      <c r="M120" s="92">
        <v>1</v>
      </c>
      <c r="N120" s="93">
        <v>12600</v>
      </c>
      <c r="Q120" s="147"/>
    </row>
    <row r="121" spans="2:17" ht="17.45" hidden="1" customHeight="1" x14ac:dyDescent="0.4">
      <c r="B121" s="231"/>
      <c r="C121" s="339" t="s">
        <v>270</v>
      </c>
      <c r="D121" s="302"/>
      <c r="E121" s="117">
        <v>1</v>
      </c>
      <c r="F121" s="232"/>
      <c r="G121" s="233" t="s">
        <v>271</v>
      </c>
      <c r="H121" s="234"/>
      <c r="I121" s="235"/>
      <c r="J121" s="236"/>
      <c r="K121" s="237" t="str">
        <f t="shared" si="10"/>
        <v/>
      </c>
      <c r="L121" s="129" t="s">
        <v>82</v>
      </c>
      <c r="M121" s="92">
        <v>1</v>
      </c>
      <c r="N121" s="93">
        <v>8400</v>
      </c>
      <c r="Q121" s="147"/>
    </row>
    <row r="122" spans="2:17" ht="17.45" hidden="1" customHeight="1" thickBot="1" x14ac:dyDescent="0.45">
      <c r="B122" s="238"/>
      <c r="C122" s="378" t="s">
        <v>272</v>
      </c>
      <c r="D122" s="334"/>
      <c r="E122" s="122">
        <v>25</v>
      </c>
      <c r="F122" s="178"/>
      <c r="G122" s="239" t="s">
        <v>326</v>
      </c>
      <c r="H122" s="240"/>
      <c r="I122" s="241"/>
      <c r="J122" s="242"/>
      <c r="K122" s="243" t="str">
        <f>IF(I122="〇",N122*J122,"")</f>
        <v/>
      </c>
      <c r="L122" s="133" t="s">
        <v>83</v>
      </c>
      <c r="M122" s="104">
        <v>25</v>
      </c>
      <c r="N122" s="244">
        <v>600</v>
      </c>
      <c r="Q122" s="147"/>
    </row>
    <row r="123" spans="2:17" ht="17.45" hidden="1" customHeight="1" x14ac:dyDescent="0.4">
      <c r="B123" s="224" t="s">
        <v>299</v>
      </c>
      <c r="C123" s="333" t="s">
        <v>281</v>
      </c>
      <c r="D123" s="333"/>
      <c r="E123" s="112">
        <v>1</v>
      </c>
      <c r="F123" s="177"/>
      <c r="G123" s="245" t="s">
        <v>13</v>
      </c>
      <c r="H123" s="246"/>
      <c r="I123" s="247"/>
      <c r="J123" s="248"/>
      <c r="K123" s="237" t="str">
        <f t="shared" ref="K123:K126" si="11">IF(I123="〇",N123*J123,"")</f>
        <v/>
      </c>
      <c r="L123" s="249" t="s">
        <v>91</v>
      </c>
      <c r="M123" s="92">
        <v>1</v>
      </c>
      <c r="N123" s="250">
        <v>400</v>
      </c>
    </row>
    <row r="124" spans="2:17" ht="17.45" hidden="1" customHeight="1" x14ac:dyDescent="0.4">
      <c r="B124" s="231"/>
      <c r="C124" s="302" t="s">
        <v>282</v>
      </c>
      <c r="D124" s="302"/>
      <c r="E124" s="118">
        <v>1</v>
      </c>
      <c r="F124" s="251"/>
      <c r="G124" s="252" t="s">
        <v>13</v>
      </c>
      <c r="H124" s="253"/>
      <c r="I124" s="254"/>
      <c r="J124" s="255"/>
      <c r="K124" s="237" t="str">
        <f t="shared" si="11"/>
        <v/>
      </c>
      <c r="L124" s="130" t="s">
        <v>91</v>
      </c>
      <c r="M124" s="92">
        <v>1</v>
      </c>
      <c r="N124" s="95">
        <v>2000</v>
      </c>
    </row>
    <row r="125" spans="2:17" ht="17.45" hidden="1" customHeight="1" thickBot="1" x14ac:dyDescent="0.45">
      <c r="B125" s="231"/>
      <c r="C125" s="310" t="s">
        <v>283</v>
      </c>
      <c r="D125" s="310"/>
      <c r="E125" s="117">
        <v>1</v>
      </c>
      <c r="F125" s="232"/>
      <c r="G125" s="233" t="s">
        <v>151</v>
      </c>
      <c r="H125" s="234"/>
      <c r="I125" s="235"/>
      <c r="J125" s="256"/>
      <c r="K125" s="237" t="str">
        <f t="shared" si="11"/>
        <v/>
      </c>
      <c r="L125" s="129" t="s">
        <v>91</v>
      </c>
      <c r="M125" s="92">
        <v>1</v>
      </c>
      <c r="N125" s="93">
        <v>4000</v>
      </c>
    </row>
    <row r="126" spans="2:17" ht="17.45" hidden="1" customHeight="1" thickBot="1" x14ac:dyDescent="0.45">
      <c r="B126" s="257" t="s">
        <v>299</v>
      </c>
      <c r="C126" s="376" t="s">
        <v>327</v>
      </c>
      <c r="D126" s="376"/>
      <c r="E126" s="258">
        <v>1</v>
      </c>
      <c r="F126" s="259"/>
      <c r="G126" s="260"/>
      <c r="H126" s="227"/>
      <c r="I126" s="261"/>
      <c r="J126" s="262"/>
      <c r="K126" s="263" t="str">
        <f t="shared" si="11"/>
        <v/>
      </c>
      <c r="L126" s="264" t="s">
        <v>82</v>
      </c>
      <c r="M126" s="265">
        <v>1</v>
      </c>
      <c r="N126" s="266">
        <v>20000</v>
      </c>
    </row>
    <row r="127" spans="2:17" ht="27" hidden="1" customHeight="1" thickTop="1" thickBot="1" x14ac:dyDescent="0.45">
      <c r="C127" s="267"/>
      <c r="D127" s="267"/>
      <c r="E127" s="268"/>
      <c r="F127" s="268"/>
      <c r="G127" s="299" t="s">
        <v>328</v>
      </c>
      <c r="H127" s="300"/>
      <c r="I127" s="300"/>
      <c r="J127" s="301"/>
      <c r="K127" s="269">
        <f>SUM(K115:K126)</f>
        <v>0</v>
      </c>
    </row>
    <row r="128" spans="2:17" ht="27" hidden="1" customHeight="1" thickTop="1" thickBot="1" x14ac:dyDescent="0.45">
      <c r="G128" s="299" t="s">
        <v>303</v>
      </c>
      <c r="H128" s="300"/>
      <c r="I128" s="300"/>
      <c r="J128" s="301"/>
      <c r="K128" s="126">
        <f>K106+K113+K127</f>
        <v>0</v>
      </c>
    </row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15.95" customHeight="1" x14ac:dyDescent="0.4"/>
    <row r="156" ht="15.95" customHeight="1" x14ac:dyDescent="0.4"/>
    <row r="157" ht="15.95" customHeight="1" x14ac:dyDescent="0.4"/>
    <row r="158" ht="15.95" customHeight="1" x14ac:dyDescent="0.4"/>
    <row r="159" ht="15.95" customHeight="1" x14ac:dyDescent="0.4"/>
    <row r="160" ht="15.95" customHeight="1" x14ac:dyDescent="0.4"/>
    <row r="161" ht="15.95" customHeight="1" x14ac:dyDescent="0.4"/>
    <row r="162" ht="15.95" customHeight="1" x14ac:dyDescent="0.4"/>
    <row r="163" ht="15.95" customHeight="1" x14ac:dyDescent="0.4"/>
    <row r="164" ht="15.95" customHeight="1" x14ac:dyDescent="0.4"/>
    <row r="165" ht="15.95" customHeight="1" x14ac:dyDescent="0.4"/>
    <row r="166" ht="15.95" customHeight="1" x14ac:dyDescent="0.4"/>
    <row r="167" ht="15.95" customHeight="1" x14ac:dyDescent="0.4"/>
    <row r="168" ht="15.95" customHeight="1" x14ac:dyDescent="0.4"/>
    <row r="169" ht="15.95" customHeight="1" x14ac:dyDescent="0.4"/>
    <row r="170" ht="15.95" customHeight="1" x14ac:dyDescent="0.4"/>
    <row r="171" ht="15.95" customHeight="1" x14ac:dyDescent="0.4"/>
    <row r="172" ht="15.95" customHeight="1" x14ac:dyDescent="0.4"/>
    <row r="173" ht="15.95" customHeight="1" x14ac:dyDescent="0.4"/>
    <row r="174" ht="15.95" customHeight="1" x14ac:dyDescent="0.4"/>
    <row r="175" ht="15.95" customHeight="1" x14ac:dyDescent="0.4"/>
    <row r="176" ht="15.95" customHeight="1" x14ac:dyDescent="0.4"/>
    <row r="177" ht="15.95" customHeight="1" x14ac:dyDescent="0.4"/>
    <row r="178" ht="15.95" customHeight="1" x14ac:dyDescent="0.4"/>
    <row r="179" ht="15.95" customHeight="1" x14ac:dyDescent="0.4"/>
    <row r="180" ht="15.95" customHeight="1" x14ac:dyDescent="0.4"/>
    <row r="181" ht="15.95" customHeight="1" x14ac:dyDescent="0.4"/>
    <row r="182" ht="15.95" customHeight="1" x14ac:dyDescent="0.4"/>
    <row r="183" ht="15.95" customHeight="1" x14ac:dyDescent="0.4"/>
    <row r="184" ht="15.95" customHeight="1" x14ac:dyDescent="0.4"/>
    <row r="185" ht="15.95" customHeight="1" x14ac:dyDescent="0.4"/>
    <row r="186" ht="15.95" customHeight="1" x14ac:dyDescent="0.4"/>
    <row r="187" ht="15.95" customHeight="1" x14ac:dyDescent="0.4"/>
    <row r="188" ht="15.95" customHeight="1" x14ac:dyDescent="0.4"/>
    <row r="189" ht="15.95" customHeight="1" x14ac:dyDescent="0.4"/>
    <row r="190" ht="15.95" customHeight="1" x14ac:dyDescent="0.4"/>
  </sheetData>
  <autoFilter ref="A5:R106" xr:uid="{15357AED-04EB-4814-B031-A7AF0E1D4B2C}">
    <filterColumn colId="2" showButton="0"/>
    <filterColumn colId="6" showButton="0"/>
  </autoFilter>
  <mergeCells count="152">
    <mergeCell ref="C124:D124"/>
    <mergeCell ref="C125:D125"/>
    <mergeCell ref="C126:D126"/>
    <mergeCell ref="G127:J127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M109:M110"/>
    <mergeCell ref="N109:N110"/>
    <mergeCell ref="L111:L112"/>
    <mergeCell ref="M111:M112"/>
    <mergeCell ref="N111:N112"/>
    <mergeCell ref="K109:K110"/>
    <mergeCell ref="K111:K112"/>
    <mergeCell ref="G109:G110"/>
    <mergeCell ref="H109:H110"/>
    <mergeCell ref="I109:I110"/>
    <mergeCell ref="J109:J110"/>
    <mergeCell ref="G111:G112"/>
    <mergeCell ref="J111:J112"/>
    <mergeCell ref="I111:I112"/>
    <mergeCell ref="H111:H112"/>
    <mergeCell ref="C32:D32"/>
    <mergeCell ref="I32:I36"/>
    <mergeCell ref="I45:I55"/>
    <mergeCell ref="C93:D93"/>
    <mergeCell ref="C102:D102"/>
    <mergeCell ref="C101:D101"/>
    <mergeCell ref="C97:D97"/>
    <mergeCell ref="C77:D77"/>
    <mergeCell ref="C85:D85"/>
    <mergeCell ref="C86:D86"/>
    <mergeCell ref="C70:D70"/>
    <mergeCell ref="C71:D71"/>
    <mergeCell ref="C74:D74"/>
    <mergeCell ref="I37:I40"/>
    <mergeCell ref="G5:H5"/>
    <mergeCell ref="C105:D105"/>
    <mergeCell ref="I97:I100"/>
    <mergeCell ref="E86:E87"/>
    <mergeCell ref="M45:M55"/>
    <mergeCell ref="N45:N55"/>
    <mergeCell ref="C37:D37"/>
    <mergeCell ref="C41:D41"/>
    <mergeCell ref="C42:D42"/>
    <mergeCell ref="K37:K40"/>
    <mergeCell ref="L37:L40"/>
    <mergeCell ref="M37:M40"/>
    <mergeCell ref="N37:N40"/>
    <mergeCell ref="C72:D72"/>
    <mergeCell ref="C73:D73"/>
    <mergeCell ref="C66:D66"/>
    <mergeCell ref="C63:D63"/>
    <mergeCell ref="C60:D60"/>
    <mergeCell ref="K45:K55"/>
    <mergeCell ref="L45:L55"/>
    <mergeCell ref="I60:I62"/>
    <mergeCell ref="L97:L100"/>
    <mergeCell ref="M97:M100"/>
    <mergeCell ref="C104:D104"/>
    <mergeCell ref="L6:L16"/>
    <mergeCell ref="M6:M16"/>
    <mergeCell ref="N6:N16"/>
    <mergeCell ref="C25:D25"/>
    <mergeCell ref="I25:I31"/>
    <mergeCell ref="J25:J31"/>
    <mergeCell ref="K25:K31"/>
    <mergeCell ref="L25:L31"/>
    <mergeCell ref="M25:M31"/>
    <mergeCell ref="N25:N31"/>
    <mergeCell ref="C17:D17"/>
    <mergeCell ref="I17:I24"/>
    <mergeCell ref="C6:D6"/>
    <mergeCell ref="I6:I16"/>
    <mergeCell ref="G128:J128"/>
    <mergeCell ref="G106:J106"/>
    <mergeCell ref="B2:D3"/>
    <mergeCell ref="C95:D95"/>
    <mergeCell ref="C103:D103"/>
    <mergeCell ref="C64:D64"/>
    <mergeCell ref="C65:D65"/>
    <mergeCell ref="C94:D94"/>
    <mergeCell ref="C96:D96"/>
    <mergeCell ref="C76:D76"/>
    <mergeCell ref="C84:D84"/>
    <mergeCell ref="C87:D87"/>
    <mergeCell ref="C88:D88"/>
    <mergeCell ref="I77:I83"/>
    <mergeCell ref="J32:J36"/>
    <mergeCell ref="J17:J24"/>
    <mergeCell ref="J45:J55"/>
    <mergeCell ref="C56:D56"/>
    <mergeCell ref="C58:D58"/>
    <mergeCell ref="C59:D59"/>
    <mergeCell ref="C57:D57"/>
    <mergeCell ref="C43:D43"/>
    <mergeCell ref="J60:J62"/>
    <mergeCell ref="J37:J40"/>
    <mergeCell ref="G113:J113"/>
    <mergeCell ref="K97:K100"/>
    <mergeCell ref="N97:N100"/>
    <mergeCell ref="C92:D92"/>
    <mergeCell ref="C89:D89"/>
    <mergeCell ref="C90:D90"/>
    <mergeCell ref="C91:D91"/>
    <mergeCell ref="I66:I69"/>
    <mergeCell ref="J66:J69"/>
    <mergeCell ref="K66:K69"/>
    <mergeCell ref="L66:L69"/>
    <mergeCell ref="M66:M69"/>
    <mergeCell ref="N66:N69"/>
    <mergeCell ref="F86:F87"/>
    <mergeCell ref="C75:D75"/>
    <mergeCell ref="J97:J100"/>
    <mergeCell ref="J77:J83"/>
    <mergeCell ref="K77:K83"/>
    <mergeCell ref="L77:L83"/>
    <mergeCell ref="M77:M83"/>
    <mergeCell ref="N77:N83"/>
    <mergeCell ref="C109:D110"/>
    <mergeCell ref="C111:D112"/>
    <mergeCell ref="L109:L110"/>
    <mergeCell ref="B107:D107"/>
    <mergeCell ref="B4:D4"/>
    <mergeCell ref="H3:K3"/>
    <mergeCell ref="L2:L3"/>
    <mergeCell ref="M2:N3"/>
    <mergeCell ref="E2:G2"/>
    <mergeCell ref="E3:G3"/>
    <mergeCell ref="H2:K2"/>
    <mergeCell ref="C108:D108"/>
    <mergeCell ref="K17:K24"/>
    <mergeCell ref="L17:L24"/>
    <mergeCell ref="M17:M24"/>
    <mergeCell ref="N17:N24"/>
    <mergeCell ref="K32:K36"/>
    <mergeCell ref="L32:L36"/>
    <mergeCell ref="M32:M36"/>
    <mergeCell ref="K60:K62"/>
    <mergeCell ref="L60:L62"/>
    <mergeCell ref="M60:M62"/>
    <mergeCell ref="N60:N62"/>
    <mergeCell ref="N32:N36"/>
    <mergeCell ref="C5:D5"/>
    <mergeCell ref="J6:J16"/>
    <mergeCell ref="K6:K16"/>
  </mergeCells>
  <phoneticPr fontId="2"/>
  <dataValidations count="24">
    <dataValidation type="whole" allowBlank="1" showInputMessage="1" showErrorMessage="1" sqref="J87 J124" xr:uid="{BDE4A297-C843-4E36-A560-8D8F3425BE61}">
      <formula1>0</formula1>
      <formula2>3</formula2>
    </dataValidation>
    <dataValidation type="whole" allowBlank="1" showInputMessage="1" showErrorMessage="1" sqref="J91" xr:uid="{0BB0B3D9-4D0E-4FFD-A46C-5394DE5D00F0}">
      <formula1>0</formula1>
      <formula2>50</formula2>
    </dataValidation>
    <dataValidation type="whole" allowBlank="1" showInputMessage="1" showErrorMessage="1" sqref="J90 J92" xr:uid="{D5BD7038-C37F-4780-A8ED-3301502DCC42}">
      <formula1>0</formula1>
      <formula2>20</formula2>
    </dataValidation>
    <dataValidation type="whole" allowBlank="1" showInputMessage="1" showErrorMessage="1" sqref="J105" xr:uid="{A51EF4AD-237D-40BE-9EA3-5958035C7430}">
      <formula1>0</formula1>
      <formula2>5</formula2>
    </dataValidation>
    <dataValidation type="whole" allowBlank="1" showInputMessage="1" showErrorMessage="1" sqref="J77 J122" xr:uid="{FACAAB76-721E-467E-9695-6E8F3B5D5891}">
      <formula1>0</formula1>
      <formula2>25</formula2>
    </dataValidation>
    <dataValidation type="whole" allowBlank="1" showInputMessage="1" showErrorMessage="1" sqref="J93" xr:uid="{2982D6CF-3B76-49F8-ADB8-21D8918535E3}">
      <formula1>0</formula1>
      <formula2>35</formula2>
    </dataValidation>
    <dataValidation type="whole" allowBlank="1" showInputMessage="1" showErrorMessage="1" sqref="J86 J123" xr:uid="{6C504CED-0FF6-46B7-95EB-09791495E7E9}">
      <formula1>0</formula1>
      <formula2>45</formula2>
    </dataValidation>
    <dataValidation type="whole" allowBlank="1" showInputMessage="1" showErrorMessage="1" sqref="J89 J64:J65" xr:uid="{ACC34834-8926-4D3B-BE3A-D72BB2610355}">
      <formula1>0</formula1>
      <formula2>10</formula2>
    </dataValidation>
    <dataValidation type="whole" allowBlank="1" showInputMessage="1" showErrorMessage="1" sqref="J63" xr:uid="{31DBFA85-496C-4D4C-91AC-3572F8F7796C}">
      <formula1>0</formula1>
      <formula2>30</formula2>
    </dataValidation>
    <dataValidation type="whole" allowBlank="1" showInputMessage="1" showErrorMessage="1" sqref="J58 J73 J103" xr:uid="{162E8137-0EC6-40BB-B243-02863ADF1E30}">
      <formula1>0</formula1>
      <formula2>2</formula2>
    </dataValidation>
    <dataValidation type="whole" allowBlank="1" showInputMessage="1" showErrorMessage="1" sqref="J74:J76 J6:J43 J66:J72 J84:J87 J60:J62 J101:J102 J92:J95 J115:J121 J123:J124 J126" xr:uid="{B356A83A-E79F-480A-BC17-C2659A94DB44}">
      <formula1>0</formula1>
      <formula2>1</formula2>
    </dataValidation>
    <dataValidation type="whole" allowBlank="1" showInputMessage="1" showErrorMessage="1" sqref="J57 J59 J104" xr:uid="{BE12831D-2C7F-48BC-A279-94A083B7B8DB}">
      <formula1>0</formula1>
      <formula2>8</formula2>
    </dataValidation>
    <dataValidation type="whole" allowBlank="1" showInputMessage="1" showErrorMessage="1" sqref="J56 J88 J125" xr:uid="{689DA745-D76E-4BF6-AB39-39156A58B611}">
      <formula1>0</formula1>
      <formula2>4</formula2>
    </dataValidation>
    <dataValidation type="list" allowBlank="1" showInputMessage="1" showErrorMessage="1" sqref="I6:I43 H111 H109 I84:I105 I56:I77" xr:uid="{1425F8C2-E40C-402B-AD5D-B25CB1E7443F}">
      <formula1>$Q$6:$Q$7</formula1>
    </dataValidation>
    <dataValidation type="whole" allowBlank="1" showInputMessage="1" showErrorMessage="1" sqref="J97:J100" xr:uid="{F157800C-B664-4E6D-9436-926C8874542C}">
      <formula1>0</formula1>
      <formula2>40</formula2>
    </dataValidation>
    <dataValidation type="list" allowBlank="1" showInputMessage="1" showErrorMessage="1" sqref="B6:B105 B109:B112" xr:uid="{84F2F693-2D58-47E7-B49C-F91D7B0D191A}">
      <formula1>$Q$10:$Q$14</formula1>
    </dataValidation>
    <dataValidation type="whole" allowBlank="1" showInputMessage="1" showErrorMessage="1" sqref="J96" xr:uid="{BB2133ED-9675-4548-870B-BE76F3A0588B}">
      <formula1>0</formula1>
      <formula2>6</formula2>
    </dataValidation>
    <dataValidation type="whole" allowBlank="1" showInputMessage="1" showErrorMessage="1" sqref="I109 I111" xr:uid="{3FA8A1E9-2C72-45D5-B40E-7CDFD4410286}">
      <formula1>0</formula1>
      <formula2>12</formula2>
    </dataValidation>
    <dataValidation type="whole" operator="greaterThanOrEqual" allowBlank="1" showInputMessage="1" showErrorMessage="1" sqref="J109 J111" xr:uid="{37DAD9EF-AE71-44B6-A2E0-77BD6CAB4145}">
      <formula1>0</formula1>
    </dataValidation>
    <dataValidation type="whole" allowBlank="1" showInputMessage="1" showErrorMessage="1" sqref="F79:F82 F84:F88 F97:F102 F74:F77 F6:F31 F33:F43 F45:F72" xr:uid="{364A1925-0194-4F74-AA63-CAAA0C042FB0}">
      <formula1>0</formula1>
      <formula2>E6</formula2>
    </dataValidation>
    <dataValidation type="whole" allowBlank="1" showInputMessage="1" showErrorMessage="1" sqref="F32" xr:uid="{2E8653FC-A29A-46D6-937F-E553903AF7E6}">
      <formula1>0</formula1>
      <formula2>F32</formula2>
    </dataValidation>
    <dataValidation type="whole" allowBlank="1" showInputMessage="1" showErrorMessage="1" sqref="F73" xr:uid="{6DDB0B65-2415-4F23-86B9-5DDAD79A97F2}">
      <formula1>0</formula1>
      <formula2>F74</formula2>
    </dataValidation>
    <dataValidation type="list" allowBlank="1" showInputMessage="1" showErrorMessage="1" sqref="B115:B126" xr:uid="{3842B45A-06C9-435E-88E4-EA69AEF52C23}">
      <formula1>$Q$9:$Q$13</formula1>
    </dataValidation>
    <dataValidation type="list" allowBlank="1" showInputMessage="1" showErrorMessage="1" sqref="I115:I126" xr:uid="{4D5E17F7-2D07-435A-8C1A-1C1304EA383D}">
      <formula1>$Q$5:$Q$6</formula1>
    </dataValidation>
  </dataValidations>
  <printOptions horizontalCentered="1"/>
  <pageMargins left="0.51181102362204722" right="0.51181102362204722" top="0.59055118110236227" bottom="0.59055118110236227" header="0.39370078740157483" footer="0.39370078740157483"/>
  <pageSetup paperSize="9" scale="63" orientation="portrait" r:id="rId1"/>
  <headerFooter>
    <oddHeader>&amp;R&amp;"ＭＳ ゴシック,標準"&amp;14&amp;P/&amp;N</oddHeader>
    <oddFooter>&amp;R&amp;"ＭＳ ゴシック,標準"&amp;14&amp;P/&amp;N</oddFoot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0"/>
  <sheetViews>
    <sheetView topLeftCell="A46" workbookViewId="0">
      <selection activeCell="D6" sqref="D6"/>
    </sheetView>
  </sheetViews>
  <sheetFormatPr defaultColWidth="9" defaultRowHeight="16.5" x14ac:dyDescent="0.4"/>
  <cols>
    <col min="1" max="1" width="13.125" style="3" bestFit="1" customWidth="1"/>
    <col min="2" max="2" width="54.625" style="21" bestFit="1" customWidth="1"/>
    <col min="3" max="3" width="8" style="9" bestFit="1" customWidth="1"/>
    <col min="4" max="4" width="12.5" style="55" customWidth="1"/>
    <col min="5" max="5" width="9.625" style="9" customWidth="1"/>
    <col min="6" max="6" width="27.75" style="18" bestFit="1" customWidth="1"/>
    <col min="7" max="7" width="11.625" style="18" customWidth="1"/>
    <col min="8" max="8" width="9" style="3"/>
    <col min="9" max="9" width="12.5" style="3" customWidth="1"/>
    <col min="10" max="16384" width="9" style="3"/>
  </cols>
  <sheetData>
    <row r="1" spans="1:7" x14ac:dyDescent="0.4">
      <c r="A1" s="1" t="s">
        <v>50</v>
      </c>
      <c r="B1" s="24"/>
      <c r="C1" s="2"/>
      <c r="D1" s="49"/>
      <c r="E1" s="2"/>
      <c r="F1" s="16"/>
      <c r="G1" s="16"/>
    </row>
    <row r="2" spans="1:7" x14ac:dyDescent="0.4">
      <c r="A2" s="1"/>
      <c r="B2" s="24"/>
      <c r="C2" s="2"/>
      <c r="D2" s="49"/>
      <c r="E2" s="2"/>
      <c r="F2" s="16"/>
      <c r="G2" s="16"/>
    </row>
    <row r="3" spans="1:7" x14ac:dyDescent="0.4">
      <c r="A3" s="4" t="s">
        <v>54</v>
      </c>
      <c r="B3" s="5" t="s">
        <v>0</v>
      </c>
      <c r="C3" s="4" t="s">
        <v>57</v>
      </c>
      <c r="D3" s="47" t="s">
        <v>171</v>
      </c>
      <c r="E3" s="5" t="s">
        <v>65</v>
      </c>
      <c r="F3" s="4" t="s">
        <v>145</v>
      </c>
      <c r="G3" s="16"/>
    </row>
    <row r="4" spans="1:7" x14ac:dyDescent="0.4">
      <c r="A4" s="14" t="s">
        <v>94</v>
      </c>
      <c r="B4" s="7" t="s">
        <v>170</v>
      </c>
      <c r="C4" s="12" t="s">
        <v>82</v>
      </c>
      <c r="D4" s="50">
        <v>5000</v>
      </c>
      <c r="E4" s="12">
        <v>1</v>
      </c>
      <c r="F4" s="15"/>
      <c r="G4" s="16"/>
    </row>
    <row r="5" spans="1:7" x14ac:dyDescent="0.4">
      <c r="A5" s="14" t="s">
        <v>94</v>
      </c>
      <c r="B5" s="11" t="s">
        <v>111</v>
      </c>
      <c r="C5" s="12" t="s">
        <v>82</v>
      </c>
      <c r="D5" s="50"/>
      <c r="E5" s="12">
        <v>1</v>
      </c>
      <c r="F5" s="15"/>
      <c r="G5" s="38"/>
    </row>
    <row r="6" spans="1:7" x14ac:dyDescent="0.4">
      <c r="A6" s="14" t="s">
        <v>94</v>
      </c>
      <c r="B6" s="42" t="s">
        <v>112</v>
      </c>
      <c r="C6" s="6" t="s">
        <v>83</v>
      </c>
      <c r="D6" s="51"/>
      <c r="E6" s="12">
        <v>2</v>
      </c>
      <c r="F6" s="15" t="s">
        <v>126</v>
      </c>
      <c r="G6" s="38"/>
    </row>
    <row r="7" spans="1:7" x14ac:dyDescent="0.4">
      <c r="A7" s="14" t="s">
        <v>94</v>
      </c>
      <c r="B7" s="42" t="s">
        <v>79</v>
      </c>
      <c r="C7" s="6" t="s">
        <v>83</v>
      </c>
      <c r="D7" s="51"/>
      <c r="E7" s="12">
        <v>2</v>
      </c>
      <c r="F7" s="15" t="s">
        <v>127</v>
      </c>
      <c r="G7" s="38"/>
    </row>
    <row r="8" spans="1:7" x14ac:dyDescent="0.4">
      <c r="A8" s="14" t="s">
        <v>94</v>
      </c>
      <c r="B8" s="42" t="s">
        <v>80</v>
      </c>
      <c r="C8" s="6" t="s">
        <v>83</v>
      </c>
      <c r="D8" s="51"/>
      <c r="E8" s="12">
        <v>2</v>
      </c>
      <c r="F8" s="15" t="s">
        <v>115</v>
      </c>
      <c r="G8" s="38"/>
    </row>
    <row r="9" spans="1:7" x14ac:dyDescent="0.4">
      <c r="A9" s="14" t="s">
        <v>94</v>
      </c>
      <c r="B9" s="42" t="s">
        <v>85</v>
      </c>
      <c r="C9" s="6" t="s">
        <v>66</v>
      </c>
      <c r="D9" s="51"/>
      <c r="E9" s="12">
        <v>2</v>
      </c>
      <c r="F9" s="15" t="s">
        <v>116</v>
      </c>
      <c r="G9" s="38"/>
    </row>
    <row r="10" spans="1:7" x14ac:dyDescent="0.4">
      <c r="A10" s="14" t="s">
        <v>94</v>
      </c>
      <c r="B10" s="43" t="s">
        <v>81</v>
      </c>
      <c r="C10" s="31" t="s">
        <v>82</v>
      </c>
      <c r="D10" s="51"/>
      <c r="E10" s="12">
        <v>1</v>
      </c>
      <c r="F10" s="15"/>
      <c r="G10" s="38"/>
    </row>
    <row r="11" spans="1:7" x14ac:dyDescent="0.4">
      <c r="A11" s="14" t="s">
        <v>94</v>
      </c>
      <c r="B11" s="42" t="s">
        <v>96</v>
      </c>
      <c r="C11" s="8"/>
      <c r="D11" s="52"/>
      <c r="E11" s="32"/>
      <c r="F11" s="33" t="s">
        <v>128</v>
      </c>
      <c r="G11" s="38"/>
    </row>
    <row r="12" spans="1:7" x14ac:dyDescent="0.4">
      <c r="A12" s="14" t="s">
        <v>94</v>
      </c>
      <c r="B12" s="42" t="s">
        <v>97</v>
      </c>
      <c r="C12" s="8"/>
      <c r="D12" s="52"/>
      <c r="E12" s="32"/>
      <c r="F12" s="33" t="s">
        <v>117</v>
      </c>
      <c r="G12" s="38"/>
    </row>
    <row r="13" spans="1:7" x14ac:dyDescent="0.4">
      <c r="A13" s="14" t="s">
        <v>94</v>
      </c>
      <c r="B13" s="42" t="s">
        <v>98</v>
      </c>
      <c r="C13" s="8"/>
      <c r="D13" s="52"/>
      <c r="E13" s="32"/>
      <c r="F13" s="33" t="s">
        <v>118</v>
      </c>
      <c r="G13" s="38"/>
    </row>
    <row r="14" spans="1:7" x14ac:dyDescent="0.4">
      <c r="A14" s="14" t="s">
        <v>94</v>
      </c>
      <c r="B14" s="42" t="s">
        <v>99</v>
      </c>
      <c r="C14" s="8"/>
      <c r="D14" s="52"/>
      <c r="E14" s="32"/>
      <c r="F14" s="33" t="s">
        <v>119</v>
      </c>
      <c r="G14" s="38"/>
    </row>
    <row r="15" spans="1:7" x14ac:dyDescent="0.4">
      <c r="A15" s="14" t="s">
        <v>94</v>
      </c>
      <c r="B15" s="42" t="s">
        <v>100</v>
      </c>
      <c r="C15" s="8"/>
      <c r="D15" s="52"/>
      <c r="E15" s="32"/>
      <c r="F15" s="33"/>
      <c r="G15" s="38"/>
    </row>
    <row r="16" spans="1:7" x14ac:dyDescent="0.4">
      <c r="A16" s="14" t="s">
        <v>94</v>
      </c>
      <c r="B16" s="42" t="s">
        <v>101</v>
      </c>
      <c r="C16" s="8"/>
      <c r="D16" s="52"/>
      <c r="E16" s="32"/>
      <c r="F16" s="33" t="s">
        <v>120</v>
      </c>
      <c r="G16" s="38"/>
    </row>
    <row r="17" spans="1:7" x14ac:dyDescent="0.4">
      <c r="A17" s="14" t="s">
        <v>94</v>
      </c>
      <c r="B17" s="42" t="s">
        <v>102</v>
      </c>
      <c r="C17" s="8"/>
      <c r="D17" s="52"/>
      <c r="E17" s="34"/>
      <c r="F17" s="33"/>
      <c r="G17" s="38"/>
    </row>
    <row r="18" spans="1:7" x14ac:dyDescent="0.4">
      <c r="A18" s="14" t="s">
        <v>94</v>
      </c>
      <c r="B18" s="44" t="s">
        <v>44</v>
      </c>
      <c r="C18" s="12" t="s">
        <v>66</v>
      </c>
      <c r="D18" s="51"/>
      <c r="E18" s="12">
        <v>4</v>
      </c>
      <c r="F18" s="15" t="s">
        <v>121</v>
      </c>
      <c r="G18" s="38"/>
    </row>
    <row r="19" spans="1:7" x14ac:dyDescent="0.4">
      <c r="A19" s="14" t="s">
        <v>94</v>
      </c>
      <c r="B19" s="44" t="s">
        <v>45</v>
      </c>
      <c r="C19" s="12" t="s">
        <v>66</v>
      </c>
      <c r="D19" s="51"/>
      <c r="E19" s="12">
        <v>4</v>
      </c>
      <c r="F19" s="15" t="s">
        <v>122</v>
      </c>
      <c r="G19" s="38"/>
    </row>
    <row r="20" spans="1:7" x14ac:dyDescent="0.4">
      <c r="A20" s="14" t="s">
        <v>94</v>
      </c>
      <c r="B20" s="44" t="s">
        <v>46</v>
      </c>
      <c r="C20" s="12" t="s">
        <v>66</v>
      </c>
      <c r="D20" s="51"/>
      <c r="E20" s="12">
        <v>4</v>
      </c>
      <c r="F20" s="15" t="s">
        <v>129</v>
      </c>
      <c r="G20" s="38"/>
    </row>
    <row r="21" spans="1:7" x14ac:dyDescent="0.4">
      <c r="A21" s="14" t="s">
        <v>94</v>
      </c>
      <c r="B21" s="44" t="s">
        <v>47</v>
      </c>
      <c r="C21" s="12" t="s">
        <v>66</v>
      </c>
      <c r="D21" s="51"/>
      <c r="E21" s="12">
        <v>4</v>
      </c>
      <c r="F21" s="10" t="s">
        <v>130</v>
      </c>
      <c r="G21" s="39"/>
    </row>
    <row r="22" spans="1:7" x14ac:dyDescent="0.4">
      <c r="A22" s="14" t="s">
        <v>94</v>
      </c>
      <c r="B22" s="44" t="s">
        <v>48</v>
      </c>
      <c r="C22" s="12" t="s">
        <v>66</v>
      </c>
      <c r="D22" s="51"/>
      <c r="E22" s="12">
        <v>4</v>
      </c>
      <c r="F22" s="15" t="s">
        <v>131</v>
      </c>
      <c r="G22" s="38"/>
    </row>
    <row r="23" spans="1:7" x14ac:dyDescent="0.4">
      <c r="A23" s="14" t="s">
        <v>94</v>
      </c>
      <c r="B23" s="44" t="s">
        <v>86</v>
      </c>
      <c r="C23" s="12" t="s">
        <v>89</v>
      </c>
      <c r="D23" s="51"/>
      <c r="E23" s="12">
        <v>4</v>
      </c>
      <c r="F23" s="15" t="s">
        <v>132</v>
      </c>
      <c r="G23" s="38"/>
    </row>
    <row r="24" spans="1:7" x14ac:dyDescent="0.4">
      <c r="A24" s="14" t="s">
        <v>94</v>
      </c>
      <c r="B24" s="44" t="s">
        <v>87</v>
      </c>
      <c r="C24" s="12" t="s">
        <v>89</v>
      </c>
      <c r="D24" s="51"/>
      <c r="E24" s="12">
        <v>8</v>
      </c>
      <c r="F24" s="15" t="s">
        <v>133</v>
      </c>
      <c r="G24" s="38"/>
    </row>
    <row r="25" spans="1:7" x14ac:dyDescent="0.4">
      <c r="A25" s="14" t="s">
        <v>94</v>
      </c>
      <c r="B25" s="44" t="s">
        <v>88</v>
      </c>
      <c r="C25" s="12" t="s">
        <v>89</v>
      </c>
      <c r="D25" s="51"/>
      <c r="E25" s="12">
        <v>2</v>
      </c>
      <c r="F25" s="15" t="s">
        <v>134</v>
      </c>
      <c r="G25" s="38"/>
    </row>
    <row r="26" spans="1:7" x14ac:dyDescent="0.4">
      <c r="A26" s="14" t="s">
        <v>94</v>
      </c>
      <c r="B26" s="44" t="s">
        <v>49</v>
      </c>
      <c r="C26" s="12" t="s">
        <v>66</v>
      </c>
      <c r="D26" s="51"/>
      <c r="E26" s="12">
        <v>4</v>
      </c>
      <c r="F26" s="15" t="s">
        <v>123</v>
      </c>
      <c r="G26" s="38"/>
    </row>
    <row r="27" spans="1:7" x14ac:dyDescent="0.4">
      <c r="A27" s="14" t="s">
        <v>94</v>
      </c>
      <c r="B27" s="44" t="s">
        <v>67</v>
      </c>
      <c r="C27" s="12" t="s">
        <v>66</v>
      </c>
      <c r="D27" s="51"/>
      <c r="E27" s="12">
        <v>8</v>
      </c>
      <c r="F27" s="15" t="s">
        <v>135</v>
      </c>
      <c r="G27" s="38"/>
    </row>
    <row r="28" spans="1:7" x14ac:dyDescent="0.4">
      <c r="A28" s="14" t="s">
        <v>94</v>
      </c>
      <c r="B28" s="44" t="s">
        <v>68</v>
      </c>
      <c r="C28" s="12" t="s">
        <v>66</v>
      </c>
      <c r="D28" s="51"/>
      <c r="E28" s="12">
        <v>2</v>
      </c>
      <c r="F28" s="15" t="s">
        <v>136</v>
      </c>
      <c r="G28" s="38"/>
    </row>
    <row r="29" spans="1:7" x14ac:dyDescent="0.4">
      <c r="A29" s="14" t="s">
        <v>94</v>
      </c>
      <c r="B29" s="44" t="s">
        <v>69</v>
      </c>
      <c r="C29" s="12" t="s">
        <v>66</v>
      </c>
      <c r="D29" s="51"/>
      <c r="E29" s="12">
        <v>8</v>
      </c>
      <c r="F29" s="15" t="s">
        <v>137</v>
      </c>
      <c r="G29" s="38"/>
    </row>
    <row r="30" spans="1:7" x14ac:dyDescent="0.4">
      <c r="A30" s="14" t="s">
        <v>94</v>
      </c>
      <c r="B30" s="44" t="s">
        <v>70</v>
      </c>
      <c r="C30" s="12" t="s">
        <v>82</v>
      </c>
      <c r="D30" s="51"/>
      <c r="E30" s="12">
        <v>8</v>
      </c>
      <c r="F30" s="15"/>
      <c r="G30" s="38"/>
    </row>
    <row r="31" spans="1:7" x14ac:dyDescent="0.4">
      <c r="A31" s="14" t="s">
        <v>94</v>
      </c>
      <c r="B31" s="44" t="s">
        <v>71</v>
      </c>
      <c r="C31" s="12" t="s">
        <v>82</v>
      </c>
      <c r="D31" s="51"/>
      <c r="E31" s="12">
        <v>8</v>
      </c>
      <c r="F31" s="15"/>
      <c r="G31" s="38"/>
    </row>
    <row r="32" spans="1:7" x14ac:dyDescent="0.4">
      <c r="A32" s="14" t="s">
        <v>94</v>
      </c>
      <c r="B32" s="44" t="s">
        <v>72</v>
      </c>
      <c r="C32" s="12" t="s">
        <v>82</v>
      </c>
      <c r="D32" s="51"/>
      <c r="E32" s="12">
        <v>2</v>
      </c>
      <c r="F32" s="15"/>
      <c r="G32" s="38"/>
    </row>
    <row r="33" spans="1:15" x14ac:dyDescent="0.4">
      <c r="A33" s="14" t="s">
        <v>94</v>
      </c>
      <c r="B33" s="44" t="s">
        <v>73</v>
      </c>
      <c r="C33" s="12" t="s">
        <v>82</v>
      </c>
      <c r="D33" s="51"/>
      <c r="E33" s="12">
        <v>2</v>
      </c>
      <c r="F33" s="15"/>
      <c r="G33" s="38"/>
    </row>
    <row r="34" spans="1:15" x14ac:dyDescent="0.4">
      <c r="A34" s="14" t="s">
        <v>94</v>
      </c>
      <c r="B34" s="44" t="s">
        <v>74</v>
      </c>
      <c r="C34" s="12" t="s">
        <v>82</v>
      </c>
      <c r="D34" s="51"/>
      <c r="E34" s="12">
        <v>1</v>
      </c>
      <c r="F34" s="15"/>
      <c r="G34" s="38"/>
    </row>
    <row r="35" spans="1:15" x14ac:dyDescent="0.4">
      <c r="A35" s="14" t="s">
        <v>94</v>
      </c>
      <c r="B35" s="44" t="s">
        <v>75</v>
      </c>
      <c r="C35" s="12" t="s">
        <v>82</v>
      </c>
      <c r="D35" s="51"/>
      <c r="E35" s="12">
        <v>2</v>
      </c>
      <c r="F35" s="15"/>
      <c r="G35" s="38"/>
    </row>
    <row r="36" spans="1:15" x14ac:dyDescent="0.4">
      <c r="A36" s="14" t="s">
        <v>94</v>
      </c>
      <c r="B36" s="44" t="s">
        <v>76</v>
      </c>
      <c r="C36" s="12" t="s">
        <v>82</v>
      </c>
      <c r="D36" s="51"/>
      <c r="E36" s="12">
        <v>2</v>
      </c>
      <c r="F36" s="15"/>
      <c r="G36" s="38"/>
    </row>
    <row r="37" spans="1:15" x14ac:dyDescent="0.4">
      <c r="A37" s="14" t="s">
        <v>94</v>
      </c>
      <c r="B37" s="44" t="s">
        <v>77</v>
      </c>
      <c r="C37" s="12" t="s">
        <v>82</v>
      </c>
      <c r="D37" s="51"/>
      <c r="E37" s="12">
        <v>1</v>
      </c>
      <c r="F37" s="15"/>
      <c r="G37" s="38"/>
    </row>
    <row r="38" spans="1:15" x14ac:dyDescent="0.4">
      <c r="A38" s="14" t="s">
        <v>94</v>
      </c>
      <c r="B38" s="45" t="s">
        <v>78</v>
      </c>
      <c r="C38" s="30" t="s">
        <v>83</v>
      </c>
      <c r="D38" s="53"/>
      <c r="E38" s="12">
        <v>1</v>
      </c>
      <c r="F38" s="33" t="s">
        <v>138</v>
      </c>
      <c r="G38" s="38"/>
    </row>
    <row r="39" spans="1:15" x14ac:dyDescent="0.4">
      <c r="A39" s="14" t="s">
        <v>94</v>
      </c>
      <c r="B39" s="46" t="s">
        <v>103</v>
      </c>
      <c r="C39" s="32"/>
      <c r="D39" s="52"/>
      <c r="E39" s="32"/>
      <c r="F39" s="33" t="s">
        <v>139</v>
      </c>
      <c r="G39" s="38"/>
    </row>
    <row r="40" spans="1:15" x14ac:dyDescent="0.4">
      <c r="A40" s="14" t="s">
        <v>94</v>
      </c>
      <c r="B40" s="46" t="s">
        <v>104</v>
      </c>
      <c r="C40" s="32"/>
      <c r="D40" s="52"/>
      <c r="E40" s="32"/>
      <c r="F40" s="10" t="s">
        <v>140</v>
      </c>
      <c r="G40" s="38"/>
    </row>
    <row r="41" spans="1:15" x14ac:dyDescent="0.4">
      <c r="A41" s="14" t="s">
        <v>94</v>
      </c>
      <c r="B41" s="46" t="s">
        <v>105</v>
      </c>
      <c r="C41" s="32"/>
      <c r="D41" s="52"/>
      <c r="E41" s="32"/>
      <c r="F41" s="33" t="s">
        <v>141</v>
      </c>
      <c r="G41" s="38"/>
    </row>
    <row r="42" spans="1:15" x14ac:dyDescent="0.4">
      <c r="A42" s="14" t="s">
        <v>94</v>
      </c>
      <c r="B42" s="46" t="s">
        <v>106</v>
      </c>
      <c r="C42" s="32"/>
      <c r="D42" s="52"/>
      <c r="E42" s="32"/>
      <c r="F42" s="33"/>
      <c r="G42" s="38"/>
    </row>
    <row r="43" spans="1:15" x14ac:dyDescent="0.4">
      <c r="A43" s="14" t="s">
        <v>94</v>
      </c>
      <c r="B43" s="46" t="s">
        <v>107</v>
      </c>
      <c r="C43" s="32"/>
      <c r="D43" s="52"/>
      <c r="E43" s="32"/>
      <c r="F43" s="33" t="s">
        <v>142</v>
      </c>
      <c r="G43" s="38"/>
    </row>
    <row r="44" spans="1:15" x14ac:dyDescent="0.4">
      <c r="A44" s="14" t="s">
        <v>94</v>
      </c>
      <c r="B44" s="46" t="s">
        <v>108</v>
      </c>
      <c r="C44" s="32"/>
      <c r="D44" s="52"/>
      <c r="E44" s="32"/>
      <c r="F44" s="33" t="s">
        <v>143</v>
      </c>
      <c r="G44" s="38"/>
    </row>
    <row r="45" spans="1:15" x14ac:dyDescent="0.4">
      <c r="A45" s="14" t="s">
        <v>94</v>
      </c>
      <c r="B45" s="46" t="s">
        <v>109</v>
      </c>
      <c r="C45" s="32"/>
      <c r="D45" s="52"/>
      <c r="E45" s="32"/>
      <c r="F45" s="33" t="s">
        <v>144</v>
      </c>
      <c r="G45" s="38"/>
    </row>
    <row r="46" spans="1:15" x14ac:dyDescent="0.4">
      <c r="A46" s="14" t="s">
        <v>94</v>
      </c>
      <c r="B46" s="46" t="s">
        <v>110</v>
      </c>
      <c r="C46" s="32"/>
      <c r="D46" s="52"/>
      <c r="E46" s="32"/>
      <c r="F46" s="33"/>
      <c r="G46" s="38"/>
      <c r="M46" s="3" t="s">
        <v>113</v>
      </c>
      <c r="N46" s="3" t="s">
        <v>169</v>
      </c>
      <c r="O46" s="3" t="s">
        <v>172</v>
      </c>
    </row>
    <row r="47" spans="1:15" x14ac:dyDescent="0.4">
      <c r="A47" s="14" t="s">
        <v>56</v>
      </c>
      <c r="B47" s="13" t="s">
        <v>41</v>
      </c>
      <c r="C47" s="22" t="s">
        <v>63</v>
      </c>
      <c r="D47" s="48">
        <f t="shared" ref="D47:D54" si="0">ROUND(O47*0.0033,-1)</f>
        <v>90</v>
      </c>
      <c r="E47" s="22">
        <v>6</v>
      </c>
      <c r="F47" s="35" t="s">
        <v>124</v>
      </c>
      <c r="G47" s="38"/>
      <c r="I47" s="3" t="s">
        <v>168</v>
      </c>
      <c r="K47" s="3">
        <v>6</v>
      </c>
      <c r="L47" s="3" t="s">
        <v>2</v>
      </c>
      <c r="M47" s="3">
        <v>228000</v>
      </c>
      <c r="N47" s="3">
        <v>167970.86253518017</v>
      </c>
      <c r="O47" s="3">
        <f>N47/K47</f>
        <v>27995.143755863362</v>
      </c>
    </row>
    <row r="48" spans="1:15" x14ac:dyDescent="0.4">
      <c r="A48" s="14" t="s">
        <v>56</v>
      </c>
      <c r="B48" s="13" t="s">
        <v>42</v>
      </c>
      <c r="C48" s="36" t="s">
        <v>59</v>
      </c>
      <c r="D48" s="48">
        <f t="shared" si="0"/>
        <v>90</v>
      </c>
      <c r="E48" s="22">
        <v>2</v>
      </c>
      <c r="F48" s="35" t="s">
        <v>114</v>
      </c>
      <c r="G48" s="38"/>
      <c r="I48" s="3" t="s">
        <v>42</v>
      </c>
      <c r="K48" s="3">
        <v>2</v>
      </c>
      <c r="L48" s="3" t="s">
        <v>148</v>
      </c>
      <c r="M48" s="3">
        <v>74000</v>
      </c>
      <c r="N48" s="3">
        <v>54516.858892997072</v>
      </c>
      <c r="O48" s="3">
        <f t="shared" ref="O48:O68" si="1">N48/K48</f>
        <v>27258.429446498536</v>
      </c>
    </row>
    <row r="49" spans="1:15" x14ac:dyDescent="0.4">
      <c r="A49" s="14" t="s">
        <v>56</v>
      </c>
      <c r="B49" s="13" t="s">
        <v>43</v>
      </c>
      <c r="C49" s="22" t="s">
        <v>60</v>
      </c>
      <c r="D49" s="48">
        <f t="shared" si="0"/>
        <v>70</v>
      </c>
      <c r="E49" s="22">
        <v>1</v>
      </c>
      <c r="F49" s="35" t="s">
        <v>125</v>
      </c>
      <c r="G49" s="38"/>
      <c r="I49" s="3" t="s">
        <v>43</v>
      </c>
      <c r="K49" s="3">
        <v>1</v>
      </c>
      <c r="L49" s="3" t="s">
        <v>2</v>
      </c>
      <c r="M49" s="3">
        <v>30000</v>
      </c>
      <c r="N49" s="3">
        <v>22101.429280944758</v>
      </c>
      <c r="O49" s="3">
        <f t="shared" si="1"/>
        <v>22101.429280944758</v>
      </c>
    </row>
    <row r="50" spans="1:15" ht="17.25" customHeight="1" x14ac:dyDescent="0.4">
      <c r="A50" s="14" t="s">
        <v>55</v>
      </c>
      <c r="B50" s="7" t="s">
        <v>4</v>
      </c>
      <c r="C50" s="6" t="s">
        <v>90</v>
      </c>
      <c r="D50" s="48">
        <f t="shared" si="0"/>
        <v>120</v>
      </c>
      <c r="E50" s="6">
        <v>30</v>
      </c>
      <c r="F50" s="17" t="s">
        <v>5</v>
      </c>
      <c r="G50" s="40"/>
      <c r="H50" s="3" t="b">
        <f>B50=I50</f>
        <v>1</v>
      </c>
      <c r="I50" s="3" t="s">
        <v>4</v>
      </c>
      <c r="J50" s="3" t="s">
        <v>147</v>
      </c>
      <c r="K50" s="3">
        <v>30</v>
      </c>
      <c r="L50" s="3" t="s">
        <v>6</v>
      </c>
      <c r="M50" s="3">
        <v>1478400</v>
      </c>
      <c r="N50" s="3">
        <v>1089158.4349649576</v>
      </c>
      <c r="O50" s="3">
        <f t="shared" si="1"/>
        <v>36305.281165498585</v>
      </c>
    </row>
    <row r="51" spans="1:15" ht="17.25" customHeight="1" x14ac:dyDescent="0.4">
      <c r="A51" s="14" t="s">
        <v>55</v>
      </c>
      <c r="B51" s="7" t="s">
        <v>7</v>
      </c>
      <c r="C51" s="6" t="s">
        <v>89</v>
      </c>
      <c r="D51" s="48">
        <f t="shared" si="0"/>
        <v>90</v>
      </c>
      <c r="E51" s="28">
        <v>60</v>
      </c>
      <c r="F51" s="17"/>
      <c r="G51" s="40"/>
      <c r="H51" s="3" t="b">
        <f t="shared" ref="H51:H68" si="2">B51=I51</f>
        <v>1</v>
      </c>
      <c r="I51" s="3" t="s">
        <v>7</v>
      </c>
      <c r="K51" s="3">
        <v>60</v>
      </c>
      <c r="L51" s="3" t="s">
        <v>8</v>
      </c>
      <c r="M51" s="3">
        <v>2304000</v>
      </c>
      <c r="N51" s="3">
        <v>1697389.7687765574</v>
      </c>
      <c r="O51" s="3">
        <f t="shared" si="1"/>
        <v>28289.829479609289</v>
      </c>
    </row>
    <row r="52" spans="1:15" ht="17.25" customHeight="1" x14ac:dyDescent="0.4">
      <c r="A52" s="14" t="s">
        <v>55</v>
      </c>
      <c r="B52" s="7" t="s">
        <v>9</v>
      </c>
      <c r="C52" s="6" t="s">
        <v>91</v>
      </c>
      <c r="D52" s="48">
        <f t="shared" si="0"/>
        <v>10</v>
      </c>
      <c r="E52" s="6">
        <v>10</v>
      </c>
      <c r="F52" s="17"/>
      <c r="G52" s="40"/>
      <c r="H52" s="3" t="b">
        <f t="shared" si="2"/>
        <v>1</v>
      </c>
      <c r="I52" s="3" t="s">
        <v>9</v>
      </c>
      <c r="K52" s="3">
        <v>10</v>
      </c>
      <c r="L52" s="3" t="s">
        <v>148</v>
      </c>
      <c r="M52" s="3">
        <v>35520</v>
      </c>
      <c r="N52" s="3">
        <v>26168.092268638593</v>
      </c>
      <c r="O52" s="3">
        <f t="shared" si="1"/>
        <v>2616.8092268638593</v>
      </c>
    </row>
    <row r="53" spans="1:15" ht="17.25" customHeight="1" x14ac:dyDescent="0.4">
      <c r="A53" s="14" t="s">
        <v>55</v>
      </c>
      <c r="B53" s="7" t="s">
        <v>10</v>
      </c>
      <c r="C53" s="6" t="s">
        <v>60</v>
      </c>
      <c r="D53" s="48">
        <f t="shared" si="0"/>
        <v>230</v>
      </c>
      <c r="E53" s="8">
        <v>1</v>
      </c>
      <c r="F53" s="17" t="s">
        <v>11</v>
      </c>
      <c r="G53" s="40"/>
      <c r="H53" s="3" t="b">
        <f t="shared" si="2"/>
        <v>1</v>
      </c>
      <c r="I53" s="3" t="s">
        <v>10</v>
      </c>
      <c r="J53" s="3" t="s">
        <v>149</v>
      </c>
      <c r="K53" s="3">
        <v>1</v>
      </c>
      <c r="L53" s="3" t="s">
        <v>2</v>
      </c>
      <c r="M53" s="3">
        <v>96160</v>
      </c>
      <c r="N53" s="3">
        <v>70842.447988521599</v>
      </c>
      <c r="O53" s="3">
        <f t="shared" si="1"/>
        <v>70842.447988521599</v>
      </c>
    </row>
    <row r="54" spans="1:15" ht="17.25" customHeight="1" x14ac:dyDescent="0.4">
      <c r="A54" s="14" t="s">
        <v>55</v>
      </c>
      <c r="B54" s="7" t="s">
        <v>12</v>
      </c>
      <c r="C54" s="6" t="s">
        <v>60</v>
      </c>
      <c r="D54" s="48">
        <f t="shared" si="0"/>
        <v>60</v>
      </c>
      <c r="E54" s="6">
        <v>45</v>
      </c>
      <c r="F54" s="17" t="s">
        <v>13</v>
      </c>
      <c r="G54" s="40"/>
      <c r="H54" s="3" t="b">
        <f t="shared" si="2"/>
        <v>1</v>
      </c>
      <c r="I54" s="3" t="s">
        <v>12</v>
      </c>
      <c r="J54" s="3" t="s">
        <v>150</v>
      </c>
      <c r="K54" s="3">
        <v>45</v>
      </c>
      <c r="L54" s="3" t="s">
        <v>2</v>
      </c>
      <c r="M54" s="3">
        <v>1105200</v>
      </c>
      <c r="N54" s="3">
        <v>814216.65471000492</v>
      </c>
      <c r="O54" s="3">
        <f t="shared" si="1"/>
        <v>18093.70343800011</v>
      </c>
    </row>
    <row r="55" spans="1:15" ht="17.25" customHeight="1" x14ac:dyDescent="0.4">
      <c r="A55" s="14" t="s">
        <v>55</v>
      </c>
      <c r="B55" s="7" t="s">
        <v>14</v>
      </c>
      <c r="C55" s="6" t="s">
        <v>61</v>
      </c>
      <c r="D55" s="48">
        <f>ROUND(O55*0.0033,-1)</f>
        <v>30</v>
      </c>
      <c r="E55" s="6">
        <v>200</v>
      </c>
      <c r="F55" s="17" t="s">
        <v>15</v>
      </c>
      <c r="G55" s="40"/>
      <c r="H55" s="3" t="b">
        <f t="shared" si="2"/>
        <v>1</v>
      </c>
      <c r="I55" s="3" t="s">
        <v>14</v>
      </c>
      <c r="J55" s="3" t="s">
        <v>151</v>
      </c>
      <c r="K55" s="3">
        <v>200</v>
      </c>
      <c r="L55" s="3" t="s">
        <v>3</v>
      </c>
      <c r="M55" s="3">
        <v>2464000</v>
      </c>
      <c r="N55" s="3">
        <v>1815264.0582749294</v>
      </c>
      <c r="O55" s="3">
        <f t="shared" si="1"/>
        <v>9076.3202913746463</v>
      </c>
    </row>
    <row r="56" spans="1:15" x14ac:dyDescent="0.4">
      <c r="A56" s="14" t="s">
        <v>55</v>
      </c>
      <c r="B56" s="11" t="s">
        <v>16</v>
      </c>
      <c r="C56" s="6" t="s">
        <v>60</v>
      </c>
      <c r="D56" s="48">
        <f t="shared" ref="D56:D68" si="3">ROUND(O56*0.0033,-1)</f>
        <v>300</v>
      </c>
      <c r="E56" s="6">
        <v>25</v>
      </c>
      <c r="F56" s="15" t="s">
        <v>17</v>
      </c>
      <c r="G56" s="38"/>
      <c r="H56" s="3" t="b">
        <f t="shared" si="2"/>
        <v>1</v>
      </c>
      <c r="I56" s="3" t="s">
        <v>16</v>
      </c>
      <c r="J56" s="3" t="s">
        <v>152</v>
      </c>
      <c r="K56" s="3">
        <v>25</v>
      </c>
      <c r="L56" s="3" t="s">
        <v>2</v>
      </c>
      <c r="M56" s="3">
        <v>3040000</v>
      </c>
      <c r="N56" s="3">
        <v>2239611.500469069</v>
      </c>
      <c r="O56" s="3">
        <f t="shared" si="1"/>
        <v>89584.460018762766</v>
      </c>
    </row>
    <row r="57" spans="1:15" x14ac:dyDescent="0.4">
      <c r="A57" s="14" t="s">
        <v>55</v>
      </c>
      <c r="B57" s="11" t="s">
        <v>18</v>
      </c>
      <c r="C57" s="6" t="s">
        <v>58</v>
      </c>
      <c r="D57" s="48">
        <f t="shared" si="3"/>
        <v>70</v>
      </c>
      <c r="E57" s="6">
        <v>45</v>
      </c>
      <c r="F57" s="15" t="s">
        <v>19</v>
      </c>
      <c r="G57" s="38"/>
      <c r="H57" s="3" t="b">
        <f t="shared" si="2"/>
        <v>1</v>
      </c>
      <c r="I57" s="3" t="s">
        <v>18</v>
      </c>
      <c r="J57" s="3" t="s">
        <v>153</v>
      </c>
      <c r="K57" s="3">
        <v>45</v>
      </c>
      <c r="L57" s="3" t="s">
        <v>6</v>
      </c>
      <c r="M57" s="3">
        <v>1368000</v>
      </c>
      <c r="N57" s="3">
        <v>1007825.175211081</v>
      </c>
      <c r="O57" s="3">
        <f t="shared" si="1"/>
        <v>22396.115004690691</v>
      </c>
    </row>
    <row r="58" spans="1:15" ht="33" x14ac:dyDescent="0.4">
      <c r="A58" s="14" t="s">
        <v>55</v>
      </c>
      <c r="B58" s="29" t="s">
        <v>20</v>
      </c>
      <c r="C58" s="6" t="s">
        <v>62</v>
      </c>
      <c r="D58" s="48">
        <f t="shared" si="3"/>
        <v>4980</v>
      </c>
      <c r="E58" s="6">
        <v>1</v>
      </c>
      <c r="F58" s="15" t="s">
        <v>21</v>
      </c>
      <c r="G58" s="38"/>
      <c r="H58" s="3" t="b">
        <f t="shared" si="2"/>
        <v>1</v>
      </c>
      <c r="I58" s="3" t="s">
        <v>20</v>
      </c>
      <c r="J58" s="3" t="s">
        <v>154</v>
      </c>
      <c r="K58" s="3">
        <v>1</v>
      </c>
      <c r="L58" s="3" t="s">
        <v>22</v>
      </c>
      <c r="M58" s="3">
        <v>2047600</v>
      </c>
      <c r="N58" s="3">
        <v>1508496.2198554163</v>
      </c>
      <c r="O58" s="3">
        <f t="shared" si="1"/>
        <v>1508496.2198554163</v>
      </c>
    </row>
    <row r="59" spans="1:15" x14ac:dyDescent="0.4">
      <c r="A59" s="14" t="s">
        <v>55</v>
      </c>
      <c r="B59" s="11" t="s">
        <v>52</v>
      </c>
      <c r="C59" s="20" t="s">
        <v>62</v>
      </c>
      <c r="D59" s="48">
        <f t="shared" si="3"/>
        <v>760</v>
      </c>
      <c r="E59" s="12">
        <v>2</v>
      </c>
      <c r="F59" s="15" t="s">
        <v>23</v>
      </c>
      <c r="G59" s="38"/>
      <c r="H59" s="3" t="b">
        <f t="shared" si="2"/>
        <v>0</v>
      </c>
      <c r="I59" s="3" t="s">
        <v>92</v>
      </c>
      <c r="J59" s="3" t="s">
        <v>155</v>
      </c>
      <c r="K59" s="3">
        <v>2</v>
      </c>
      <c r="L59" s="3" t="s">
        <v>2</v>
      </c>
      <c r="M59" s="3">
        <v>629120</v>
      </c>
      <c r="N59" s="3">
        <v>463481.70630759891</v>
      </c>
      <c r="O59" s="3">
        <f t="shared" si="1"/>
        <v>231740.85315379946</v>
      </c>
    </row>
    <row r="60" spans="1:15" x14ac:dyDescent="0.4">
      <c r="A60" s="14" t="s">
        <v>55</v>
      </c>
      <c r="B60" s="11" t="s">
        <v>51</v>
      </c>
      <c r="C60" s="12" t="s">
        <v>62</v>
      </c>
      <c r="D60" s="48">
        <f t="shared" si="3"/>
        <v>390</v>
      </c>
      <c r="E60" s="12">
        <v>8</v>
      </c>
      <c r="F60" s="15" t="s">
        <v>24</v>
      </c>
      <c r="G60" s="38"/>
      <c r="H60" s="3" t="b">
        <f t="shared" si="2"/>
        <v>0</v>
      </c>
      <c r="I60" s="3" t="s">
        <v>93</v>
      </c>
      <c r="J60" s="3" t="s">
        <v>156</v>
      </c>
      <c r="K60" s="3">
        <v>8</v>
      </c>
      <c r="L60" s="3" t="s">
        <v>2</v>
      </c>
      <c r="M60" s="3">
        <v>1291520</v>
      </c>
      <c r="N60" s="3">
        <v>951481.26483085915</v>
      </c>
      <c r="O60" s="3">
        <f t="shared" si="1"/>
        <v>118935.15810385739</v>
      </c>
    </row>
    <row r="61" spans="1:15" x14ac:dyDescent="0.4">
      <c r="A61" s="14" t="s">
        <v>55</v>
      </c>
      <c r="B61" s="11" t="s">
        <v>25</v>
      </c>
      <c r="C61" s="12" t="s">
        <v>60</v>
      </c>
      <c r="D61" s="48">
        <f t="shared" si="3"/>
        <v>480</v>
      </c>
      <c r="E61" s="6">
        <v>5</v>
      </c>
      <c r="F61" s="15" t="s">
        <v>26</v>
      </c>
      <c r="G61" s="38"/>
      <c r="H61" s="3" t="b">
        <f t="shared" si="2"/>
        <v>1</v>
      </c>
      <c r="I61" s="3" t="s">
        <v>157</v>
      </c>
      <c r="J61" s="3" t="s">
        <v>158</v>
      </c>
      <c r="K61" s="3">
        <v>5</v>
      </c>
      <c r="L61" s="3" t="s">
        <v>2</v>
      </c>
      <c r="M61" s="3">
        <v>990000</v>
      </c>
      <c r="N61" s="3">
        <v>729347.166271177</v>
      </c>
      <c r="O61" s="3">
        <f t="shared" si="1"/>
        <v>145869.43325423539</v>
      </c>
    </row>
    <row r="62" spans="1:15" x14ac:dyDescent="0.4">
      <c r="A62" s="14" t="s">
        <v>55</v>
      </c>
      <c r="B62" s="11" t="s">
        <v>27</v>
      </c>
      <c r="C62" s="12" t="s">
        <v>60</v>
      </c>
      <c r="D62" s="48">
        <f t="shared" si="3"/>
        <v>60</v>
      </c>
      <c r="E62" s="12">
        <v>10</v>
      </c>
      <c r="F62" s="15" t="s">
        <v>28</v>
      </c>
      <c r="G62" s="38"/>
      <c r="H62" s="3" t="b">
        <f t="shared" si="2"/>
        <v>1</v>
      </c>
      <c r="I62" s="3" t="s">
        <v>27</v>
      </c>
      <c r="J62" s="3" t="s">
        <v>159</v>
      </c>
      <c r="K62" s="3">
        <v>10</v>
      </c>
      <c r="L62" s="3" t="s">
        <v>2</v>
      </c>
      <c r="M62" s="3">
        <v>230000</v>
      </c>
      <c r="N62" s="3">
        <v>169444.29115390981</v>
      </c>
      <c r="O62" s="3">
        <f t="shared" si="1"/>
        <v>16944.42911539098</v>
      </c>
    </row>
    <row r="63" spans="1:15" x14ac:dyDescent="0.4">
      <c r="A63" s="14" t="s">
        <v>55</v>
      </c>
      <c r="B63" s="11" t="s">
        <v>29</v>
      </c>
      <c r="C63" s="12" t="s">
        <v>60</v>
      </c>
      <c r="D63" s="48">
        <f t="shared" si="3"/>
        <v>20</v>
      </c>
      <c r="E63" s="23">
        <v>20</v>
      </c>
      <c r="F63" s="15" t="s">
        <v>30</v>
      </c>
      <c r="G63" s="38"/>
      <c r="H63" s="3" t="b">
        <f t="shared" si="2"/>
        <v>1</v>
      </c>
      <c r="I63" s="3" t="s">
        <v>160</v>
      </c>
      <c r="J63" s="3" t="s">
        <v>161</v>
      </c>
      <c r="K63" s="3">
        <v>20</v>
      </c>
      <c r="L63" s="3" t="s">
        <v>2</v>
      </c>
      <c r="M63" s="3">
        <v>124000</v>
      </c>
      <c r="N63" s="3">
        <v>91352.574361238338</v>
      </c>
      <c r="O63" s="3">
        <f t="shared" si="1"/>
        <v>4567.6287180619165</v>
      </c>
    </row>
    <row r="64" spans="1:15" x14ac:dyDescent="0.4">
      <c r="A64" s="14" t="s">
        <v>55</v>
      </c>
      <c r="B64" s="37" t="s">
        <v>31</v>
      </c>
      <c r="C64" s="23" t="s">
        <v>59</v>
      </c>
      <c r="D64" s="48">
        <f t="shared" si="3"/>
        <v>0</v>
      </c>
      <c r="E64" s="23">
        <v>50</v>
      </c>
      <c r="F64" s="19"/>
      <c r="G64" s="41"/>
      <c r="H64" s="3" t="b">
        <f t="shared" si="2"/>
        <v>1</v>
      </c>
      <c r="I64" s="3" t="s">
        <v>162</v>
      </c>
      <c r="K64" s="3">
        <v>50</v>
      </c>
      <c r="L64" s="3" t="s">
        <v>148</v>
      </c>
      <c r="M64" s="3">
        <v>40000</v>
      </c>
      <c r="N64" s="3">
        <v>29468.572374593012</v>
      </c>
      <c r="O64" s="3">
        <f t="shared" si="1"/>
        <v>589.37144749186018</v>
      </c>
    </row>
    <row r="65" spans="1:15" x14ac:dyDescent="0.4">
      <c r="A65" s="14" t="s">
        <v>55</v>
      </c>
      <c r="B65" s="7" t="s">
        <v>32</v>
      </c>
      <c r="C65" s="6" t="s">
        <v>58</v>
      </c>
      <c r="D65" s="48">
        <f t="shared" si="3"/>
        <v>10</v>
      </c>
      <c r="E65" s="12">
        <v>30</v>
      </c>
      <c r="F65" s="15" t="s">
        <v>33</v>
      </c>
      <c r="G65" s="38"/>
      <c r="H65" s="3" t="b">
        <f t="shared" si="2"/>
        <v>1</v>
      </c>
      <c r="I65" s="3" t="s">
        <v>163</v>
      </c>
      <c r="J65" s="3" t="s">
        <v>164</v>
      </c>
      <c r="K65" s="3">
        <v>30</v>
      </c>
      <c r="L65" s="3" t="s">
        <v>6</v>
      </c>
      <c r="M65" s="3">
        <v>180000</v>
      </c>
      <c r="N65" s="3">
        <v>132608.57568566856</v>
      </c>
      <c r="O65" s="3">
        <f t="shared" si="1"/>
        <v>4420.2858561889525</v>
      </c>
    </row>
    <row r="66" spans="1:15" x14ac:dyDescent="0.4">
      <c r="A66" s="14" t="s">
        <v>55</v>
      </c>
      <c r="B66" s="7" t="s">
        <v>34</v>
      </c>
      <c r="C66" s="6" t="s">
        <v>58</v>
      </c>
      <c r="D66" s="48">
        <f t="shared" si="3"/>
        <v>60</v>
      </c>
      <c r="E66" s="12">
        <v>10</v>
      </c>
      <c r="F66" s="15" t="s">
        <v>35</v>
      </c>
      <c r="G66" s="38"/>
      <c r="H66" s="3" t="b">
        <f t="shared" si="2"/>
        <v>1</v>
      </c>
      <c r="I66" s="3" t="s">
        <v>34</v>
      </c>
      <c r="J66" s="3" t="s">
        <v>165</v>
      </c>
      <c r="K66" s="3">
        <v>10</v>
      </c>
      <c r="L66" s="3" t="s">
        <v>6</v>
      </c>
      <c r="M66" s="3">
        <v>228000</v>
      </c>
      <c r="N66" s="3">
        <v>167970.86253518017</v>
      </c>
      <c r="O66" s="3">
        <f t="shared" si="1"/>
        <v>16797.086253518017</v>
      </c>
    </row>
    <row r="67" spans="1:15" x14ac:dyDescent="0.4">
      <c r="A67" s="14" t="s">
        <v>55</v>
      </c>
      <c r="B67" s="7" t="s">
        <v>36</v>
      </c>
      <c r="C67" s="6" t="s">
        <v>58</v>
      </c>
      <c r="D67" s="48">
        <f t="shared" si="3"/>
        <v>50</v>
      </c>
      <c r="E67" s="12">
        <v>10</v>
      </c>
      <c r="F67" s="15" t="s">
        <v>37</v>
      </c>
      <c r="G67" s="38"/>
      <c r="H67" s="3" t="b">
        <f t="shared" si="2"/>
        <v>1</v>
      </c>
      <c r="I67" s="3" t="s">
        <v>36</v>
      </c>
      <c r="J67" s="3" t="s">
        <v>166</v>
      </c>
      <c r="K67" s="3">
        <v>10</v>
      </c>
      <c r="L67" s="3" t="s">
        <v>6</v>
      </c>
      <c r="M67" s="3">
        <v>220000</v>
      </c>
      <c r="N67" s="3">
        <v>162077.14806026156</v>
      </c>
      <c r="O67" s="3">
        <f t="shared" si="1"/>
        <v>16207.714806026157</v>
      </c>
    </row>
    <row r="68" spans="1:15" x14ac:dyDescent="0.4">
      <c r="A68" s="14" t="s">
        <v>55</v>
      </c>
      <c r="B68" s="7" t="s">
        <v>38</v>
      </c>
      <c r="C68" s="6" t="s">
        <v>64</v>
      </c>
      <c r="D68" s="48">
        <f t="shared" si="3"/>
        <v>30</v>
      </c>
      <c r="E68" s="22">
        <v>50</v>
      </c>
      <c r="F68" s="17" t="s">
        <v>39</v>
      </c>
      <c r="G68" s="40"/>
      <c r="H68" s="3" t="b">
        <f t="shared" si="2"/>
        <v>1</v>
      </c>
      <c r="I68" s="3" t="s">
        <v>38</v>
      </c>
      <c r="J68" s="3" t="s">
        <v>167</v>
      </c>
      <c r="K68" s="3">
        <v>50</v>
      </c>
      <c r="L68" s="3" t="s">
        <v>40</v>
      </c>
      <c r="M68" s="3">
        <v>605000</v>
      </c>
      <c r="N68" s="3">
        <v>445712.15716571931</v>
      </c>
      <c r="O68" s="3">
        <f t="shared" si="1"/>
        <v>8914.2431433143865</v>
      </c>
    </row>
    <row r="69" spans="1:15" x14ac:dyDescent="0.4">
      <c r="A69" s="14" t="s">
        <v>95</v>
      </c>
      <c r="B69" s="25" t="s">
        <v>53</v>
      </c>
      <c r="C69" s="26" t="s">
        <v>83</v>
      </c>
      <c r="D69" s="51"/>
      <c r="E69" s="26">
        <v>3</v>
      </c>
      <c r="F69" s="27"/>
      <c r="G69" s="3" t="s">
        <v>146</v>
      </c>
    </row>
    <row r="70" spans="1:15" x14ac:dyDescent="0.4">
      <c r="A70" s="14" t="s">
        <v>95</v>
      </c>
      <c r="B70" s="25" t="s">
        <v>84</v>
      </c>
      <c r="C70" s="26" t="s">
        <v>82</v>
      </c>
      <c r="D70" s="54"/>
      <c r="E70" s="26">
        <v>1</v>
      </c>
      <c r="F70" s="27"/>
      <c r="G70" s="3" t="s">
        <v>146</v>
      </c>
    </row>
  </sheetData>
  <phoneticPr fontId="2"/>
  <dataValidations count="1">
    <dataValidation type="list" allowBlank="1" showInputMessage="1" showErrorMessage="1" sqref="A4:A70" xr:uid="{00000000-0002-0000-0100-000000000000}">
      <formula1>"設営,音響・映像,照明,その他備品"</formula1>
    </dataValidation>
  </dataValidations>
  <pageMargins left="0.39370078740157483" right="0.23622047244094491" top="0.35433070866141736" bottom="0.35433070866141736" header="1.1023622047244095" footer="0.31496062992125984"/>
  <pageSetup paperSize="8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利用料金 計算</vt:lpstr>
      <vt:lpstr>備品一覧 (貸出し備品)</vt:lpstr>
      <vt:lpstr>'備品一覧 (貸出し備品)'!Print_Area</vt:lpstr>
      <vt:lpstr>'利用料金 計算'!Print_Area</vt:lpstr>
      <vt:lpstr>'利用料金 計算'!Print_Titles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 夏実</dc:creator>
  <cp:lastModifiedBy>takahashi</cp:lastModifiedBy>
  <cp:lastPrinted>2023-05-09T08:21:05Z</cp:lastPrinted>
  <dcterms:created xsi:type="dcterms:W3CDTF">2022-11-09T06:13:13Z</dcterms:created>
  <dcterms:modified xsi:type="dcterms:W3CDTF">2023-05-11T04:58:43Z</dcterms:modified>
</cp:coreProperties>
</file>