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afla\share\★一般社団法人アフレア\05貸館\02貸館様式\HP掲載用\"/>
    </mc:Choice>
  </mc:AlternateContent>
  <xr:revisionPtr revIDLastSave="0" documentId="13_ncr:1_{957FCE61-AE76-45BD-A114-64E214859220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利用料金 計算" sheetId="14" state="hidden" r:id="rId1"/>
    <sheet name="★利用料金 計算" sheetId="18" r:id="rId2"/>
    <sheet name="備品写真" sheetId="23" r:id="rId3"/>
    <sheet name="備品一覧 (貸出し備品)" sheetId="8" state="hidden" r:id="rId4"/>
  </sheets>
  <definedNames>
    <definedName name="_xlnm._FilterDatabase" localSheetId="1" hidden="1">'★利用料金 計算'!$A$5:$R$88</definedName>
    <definedName name="_xlnm._FilterDatabase" localSheetId="3" hidden="1">'備品一覧 (貸出し備品)'!$A$3:$F$3</definedName>
    <definedName name="_xlnm._FilterDatabase" localSheetId="0" hidden="1">'利用料金 計算'!$A$5:$R$106</definedName>
    <definedName name="_xlnm.Print_Area" localSheetId="1">'★利用料金 計算'!$A$1:$O$74</definedName>
    <definedName name="_xlnm.Print_Area" localSheetId="3">'備品一覧 (貸出し備品)'!$A$1:$F$74</definedName>
    <definedName name="_xlnm.Print_Area" localSheetId="2">備品写真!$A$1:$E$602</definedName>
    <definedName name="_xlnm.Print_Area" localSheetId="0">'利用料金 計算'!$A$1:$O$113</definedName>
    <definedName name="_xlnm.Print_Titles" localSheetId="1">'★利用料金 計算'!$2:$5</definedName>
    <definedName name="_xlnm.Print_Titles" localSheetId="0">'利用料金 計算'!$2:$5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7" i="18" l="1"/>
  <c r="K68" i="18"/>
  <c r="K69" i="18"/>
  <c r="K66" i="18"/>
  <c r="K73" i="18"/>
  <c r="K29" i="18"/>
  <c r="K20" i="18"/>
  <c r="K19" i="18"/>
  <c r="K18" i="18"/>
  <c r="K16" i="18"/>
  <c r="K15" i="18"/>
  <c r="K14" i="18"/>
  <c r="K10" i="18"/>
  <c r="K31" i="18"/>
  <c r="K87" i="18"/>
  <c r="K86" i="18"/>
  <c r="K85" i="18"/>
  <c r="K84" i="18"/>
  <c r="K83" i="18"/>
  <c r="K82" i="18"/>
  <c r="K81" i="18"/>
  <c r="K80" i="18"/>
  <c r="K79" i="18"/>
  <c r="K78" i="18"/>
  <c r="K77" i="18"/>
  <c r="K76" i="18"/>
  <c r="K37" i="18"/>
  <c r="K40" i="18"/>
  <c r="K39" i="18"/>
  <c r="K38" i="18"/>
  <c r="K57" i="18"/>
  <c r="K36" i="18"/>
  <c r="K54" i="18"/>
  <c r="K55" i="18"/>
  <c r="K62" i="18"/>
  <c r="K61" i="18"/>
  <c r="K60" i="18"/>
  <c r="K59" i="18"/>
  <c r="K58" i="18"/>
  <c r="K56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34" i="18"/>
  <c r="K32" i="18"/>
  <c r="K30" i="18"/>
  <c r="K33" i="18"/>
  <c r="K26" i="18"/>
  <c r="K27" i="18"/>
  <c r="K21" i="18"/>
  <c r="K25" i="18"/>
  <c r="K24" i="18"/>
  <c r="K23" i="18"/>
  <c r="K22" i="18"/>
  <c r="K8" i="18"/>
  <c r="K7" i="18"/>
  <c r="K6" i="18"/>
  <c r="K2" i="18"/>
  <c r="K106" i="14"/>
  <c r="K70" i="18" l="1"/>
  <c r="K3" i="14"/>
  <c r="K6" i="14"/>
  <c r="K94" i="14"/>
  <c r="K93" i="14"/>
  <c r="K63" i="18" l="1"/>
  <c r="K72" i="18" s="1"/>
  <c r="K74" i="18" s="1"/>
  <c r="K88" i="18"/>
  <c r="K111" i="14"/>
  <c r="K109" i="14"/>
  <c r="K126" i="14"/>
  <c r="K125" i="14"/>
  <c r="K124" i="14"/>
  <c r="K123" i="14"/>
  <c r="K122" i="14"/>
  <c r="K121" i="14"/>
  <c r="K120" i="14"/>
  <c r="K119" i="14"/>
  <c r="K118" i="14"/>
  <c r="K117" i="14"/>
  <c r="K116" i="14"/>
  <c r="K115" i="14"/>
  <c r="K105" i="14"/>
  <c r="K104" i="14"/>
  <c r="K103" i="14"/>
  <c r="K96" i="14"/>
  <c r="K90" i="18" l="1"/>
  <c r="K113" i="14"/>
  <c r="K127" i="14"/>
  <c r="K98" i="14"/>
  <c r="K101" i="14"/>
  <c r="K102" i="14"/>
  <c r="K97" i="14"/>
  <c r="K95" i="14"/>
  <c r="K65" i="14"/>
  <c r="K64" i="14"/>
  <c r="K63" i="14"/>
  <c r="K91" i="14" l="1"/>
  <c r="K90" i="14"/>
  <c r="K89" i="14"/>
  <c r="K92" i="14"/>
  <c r="K88" i="14"/>
  <c r="K87" i="14"/>
  <c r="K84" i="14"/>
  <c r="K76" i="14"/>
  <c r="K75" i="14"/>
  <c r="K77" i="14"/>
  <c r="K74" i="14"/>
  <c r="K73" i="14"/>
  <c r="K72" i="14"/>
  <c r="K71" i="14"/>
  <c r="K70" i="14"/>
  <c r="K66" i="14"/>
  <c r="K60" i="14"/>
  <c r="K57" i="14"/>
  <c r="K59" i="14"/>
  <c r="K58" i="14"/>
  <c r="K56" i="14"/>
  <c r="K42" i="14"/>
  <c r="K43" i="14"/>
  <c r="K41" i="14"/>
  <c r="K37" i="14"/>
  <c r="K32" i="14" l="1"/>
  <c r="K25" i="14"/>
  <c r="K86" i="14" l="1"/>
  <c r="K85" i="14"/>
  <c r="K17" i="14"/>
  <c r="K129" i="14" l="1"/>
  <c r="D68" i="8"/>
  <c r="D66" i="8"/>
  <c r="D63" i="8"/>
  <c r="D57" i="8"/>
  <c r="D56" i="8"/>
  <c r="D52" i="8"/>
  <c r="D47" i="8"/>
  <c r="D55" i="8"/>
  <c r="O48" i="8"/>
  <c r="D48" i="8" s="1"/>
  <c r="O49" i="8"/>
  <c r="D49" i="8" s="1"/>
  <c r="O50" i="8"/>
  <c r="D50" i="8" s="1"/>
  <c r="O51" i="8"/>
  <c r="D51" i="8" s="1"/>
  <c r="O52" i="8"/>
  <c r="O53" i="8"/>
  <c r="D53" i="8" s="1"/>
  <c r="O54" i="8"/>
  <c r="D54" i="8" s="1"/>
  <c r="O55" i="8"/>
  <c r="O56" i="8"/>
  <c r="O57" i="8"/>
  <c r="O58" i="8"/>
  <c r="D58" i="8" s="1"/>
  <c r="O59" i="8"/>
  <c r="D59" i="8" s="1"/>
  <c r="O60" i="8"/>
  <c r="D60" i="8" s="1"/>
  <c r="O61" i="8"/>
  <c r="D61" i="8" s="1"/>
  <c r="O62" i="8"/>
  <c r="D62" i="8" s="1"/>
  <c r="O63" i="8"/>
  <c r="O64" i="8"/>
  <c r="D64" i="8" s="1"/>
  <c r="O65" i="8"/>
  <c r="D65" i="8" s="1"/>
  <c r="O66" i="8"/>
  <c r="O67" i="8"/>
  <c r="D67" i="8" s="1"/>
  <c r="O68" i="8"/>
  <c r="O47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55" i="8"/>
  <c r="H51" i="8"/>
  <c r="H52" i="8"/>
  <c r="H53" i="8"/>
  <c r="H54" i="8"/>
  <c r="H50" i="8"/>
</calcChain>
</file>

<file path=xl/sharedStrings.xml><?xml version="1.0" encoding="utf-8"?>
<sst xmlns="http://schemas.openxmlformats.org/spreadsheetml/2006/main" count="1013" uniqueCount="502">
  <si>
    <t>備品名</t>
    <rPh sb="0" eb="2">
      <t>ビヒン</t>
    </rPh>
    <rPh sb="2" eb="3">
      <t>メイ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</si>
  <si>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</si>
  <si>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</si>
  <si>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脚</t>
    <rPh sb="0" eb="1">
      <t>キャク</t>
    </rPh>
    <phoneticPr fontId="2"/>
  </si>
  <si>
    <t>展示用パネル</t>
    <rPh sb="0" eb="3">
      <t>テンジヨウ</t>
    </rPh>
    <phoneticPr fontId="2"/>
  </si>
  <si>
    <t>W1720*D870*H30</t>
    <phoneticPr fontId="2"/>
  </si>
  <si>
    <t>枚</t>
    <rPh sb="0" eb="1">
      <t>マイ</t>
    </rPh>
    <phoneticPr fontId="2"/>
  </si>
  <si>
    <t>展示用キャスター付ベース</t>
    <rPh sb="0" eb="3">
      <t>テンジヨウ</t>
    </rPh>
    <rPh sb="8" eb="9">
      <t>ツ</t>
    </rPh>
    <phoneticPr fontId="2"/>
  </si>
  <si>
    <t>本</t>
    <rPh sb="0" eb="1">
      <t>ホン</t>
    </rPh>
    <phoneticPr fontId="2"/>
  </si>
  <si>
    <t>展示用フック</t>
    <rPh sb="0" eb="3">
      <t>テンジヨウ</t>
    </rPh>
    <phoneticPr fontId="2"/>
  </si>
  <si>
    <t>司会者台</t>
    <rPh sb="0" eb="3">
      <t>シカイシャ</t>
    </rPh>
    <rPh sb="3" eb="4">
      <t>ダイ</t>
    </rPh>
    <phoneticPr fontId="2"/>
  </si>
  <si>
    <t>W500*D400*H1100</t>
    <phoneticPr fontId="2"/>
  </si>
  <si>
    <t>長机</t>
    <rPh sb="0" eb="1">
      <t>ナガ</t>
    </rPh>
    <rPh sb="1" eb="2">
      <t>ツクエ</t>
    </rPh>
    <phoneticPr fontId="2"/>
  </si>
  <si>
    <t>W1800*D500*H700</t>
    <phoneticPr fontId="2"/>
  </si>
  <si>
    <t>折り畳み椅子</t>
    <rPh sb="0" eb="1">
      <t>オ</t>
    </rPh>
    <rPh sb="2" eb="3">
      <t>タタ</t>
    </rPh>
    <rPh sb="4" eb="6">
      <t>イス</t>
    </rPh>
    <phoneticPr fontId="2"/>
  </si>
  <si>
    <t>W440*D438*H735*SH420</t>
    <phoneticPr fontId="2"/>
  </si>
  <si>
    <t>ユニット式アルミステージ　枠</t>
    <rPh sb="4" eb="5">
      <t>シキ</t>
    </rPh>
    <rPh sb="13" eb="14">
      <t>ワク</t>
    </rPh>
    <phoneticPr fontId="2"/>
  </si>
  <si>
    <t>W950*D900*H580-880</t>
    <phoneticPr fontId="2"/>
  </si>
  <si>
    <t>ユニット式アルミステージ　床板（カーペット付）</t>
    <rPh sb="13" eb="15">
      <t>ユカイタ</t>
    </rPh>
    <rPh sb="21" eb="22">
      <t>ツキ</t>
    </rPh>
    <phoneticPr fontId="2"/>
  </si>
  <si>
    <t>W950*D900*H20</t>
    <phoneticPr fontId="2"/>
  </si>
  <si>
    <t>ユニット式アルミステージ　付属品
（エンド部品、ステップ、カーテン、台車等）</t>
    <rPh sb="13" eb="15">
      <t>フゾク</t>
    </rPh>
    <rPh sb="15" eb="16">
      <t>ヒン</t>
    </rPh>
    <rPh sb="21" eb="23">
      <t>ブヒン</t>
    </rPh>
    <rPh sb="34" eb="36">
      <t>ダイシャ</t>
    </rPh>
    <rPh sb="36" eb="37">
      <t>トウ</t>
    </rPh>
    <phoneticPr fontId="2"/>
  </si>
  <si>
    <t>W24*D900*H20</t>
    <phoneticPr fontId="2"/>
  </si>
  <si>
    <t>式</t>
    <rPh sb="0" eb="1">
      <t>シキ</t>
    </rPh>
    <phoneticPr fontId="2"/>
  </si>
  <si>
    <t>W3570*D2690*H2820</t>
    <phoneticPr fontId="2"/>
  </si>
  <si>
    <t>W2400*D2400*H2930</t>
    <phoneticPr fontId="2"/>
  </si>
  <si>
    <t>マルシェテント</t>
    <phoneticPr fontId="2"/>
  </si>
  <si>
    <t>W2150*D2250*H2250</t>
    <phoneticPr fontId="2"/>
  </si>
  <si>
    <t>イレクターフェンス（ジョイント10個付）</t>
    <rPh sb="17" eb="18">
      <t>コ</t>
    </rPh>
    <rPh sb="18" eb="19">
      <t>ツ</t>
    </rPh>
    <phoneticPr fontId="2"/>
  </si>
  <si>
    <t>W1800*D450*H1100</t>
    <phoneticPr fontId="2"/>
  </si>
  <si>
    <t>ベルトパーティション</t>
    <phoneticPr fontId="2"/>
  </si>
  <si>
    <t>φ350*H906</t>
    <phoneticPr fontId="2"/>
  </si>
  <si>
    <t>カラーコーン、バー、ウェイト（青白色）</t>
    <phoneticPr fontId="2"/>
  </si>
  <si>
    <t>ケーブルマット</t>
    <phoneticPr fontId="2"/>
  </si>
  <si>
    <t>W1000*D300</t>
    <phoneticPr fontId="2"/>
  </si>
  <si>
    <t>ケーブルプロテクター（5本溝）</t>
    <rPh sb="12" eb="13">
      <t>ホン</t>
    </rPh>
    <rPh sb="13" eb="14">
      <t>ミゾ</t>
    </rPh>
    <phoneticPr fontId="2"/>
  </si>
  <si>
    <t>W900*D500*H50</t>
    <phoneticPr fontId="2"/>
  </si>
  <si>
    <t>ケーブルプロテクター（3本溝）</t>
    <rPh sb="12" eb="13">
      <t>ホン</t>
    </rPh>
    <rPh sb="13" eb="14">
      <t>ミゾ</t>
    </rPh>
    <phoneticPr fontId="2"/>
  </si>
  <si>
    <t>W900*D500*H75</t>
    <phoneticPr fontId="2"/>
  </si>
  <si>
    <t>ウェイト（ステンレス粒）</t>
    <rPh sb="10" eb="11">
      <t>ツブ</t>
    </rPh>
    <phoneticPr fontId="2"/>
  </si>
  <si>
    <t>8kg</t>
    <phoneticPr fontId="2"/>
  </si>
  <si>
    <t>個</t>
    <rPh sb="0" eb="1">
      <t>コ</t>
    </rPh>
    <phoneticPr fontId="2"/>
  </si>
  <si>
    <t>LEDパーライト</t>
    <phoneticPr fontId="2"/>
  </si>
  <si>
    <t>仮設照明スタンドハンガーセット（ウェイト・スタンドカバー付）</t>
    <rPh sb="0" eb="2">
      <t>カセツ</t>
    </rPh>
    <rPh sb="2" eb="4">
      <t>ショウメイ</t>
    </rPh>
    <rPh sb="28" eb="29">
      <t>ツ</t>
    </rPh>
    <phoneticPr fontId="2"/>
  </si>
  <si>
    <t>仮設照明DMXコントローラー</t>
    <rPh sb="0" eb="2">
      <t>カセツ</t>
    </rPh>
    <rPh sb="2" eb="4">
      <t>ショウメイ</t>
    </rPh>
    <phoneticPr fontId="2"/>
  </si>
  <si>
    <t>ワイヤレスマイクロホン（A）</t>
    <phoneticPr fontId="2"/>
  </si>
  <si>
    <t>ワイヤレスマイクロホン（B）</t>
    <phoneticPr fontId="2"/>
  </si>
  <si>
    <t>マイクロホンヘッド</t>
    <phoneticPr fontId="2"/>
  </si>
  <si>
    <t>ラベリアマイクロホン</t>
    <phoneticPr fontId="2"/>
  </si>
  <si>
    <t>ヘッドセットマイクロホン</t>
    <phoneticPr fontId="2"/>
  </si>
  <si>
    <t>マイクスタンド（床上）</t>
    <rPh sb="8" eb="10">
      <t>ユカウエ</t>
    </rPh>
    <phoneticPr fontId="2"/>
  </si>
  <si>
    <t>アフレア備品</t>
    <phoneticPr fontId="2"/>
  </si>
  <si>
    <t>ワンタッチテント、横幕、ウェイトセット</t>
    <rPh sb="9" eb="10">
      <t>ヨコ</t>
    </rPh>
    <phoneticPr fontId="2"/>
  </si>
  <si>
    <t>組立式テント、上等カラー、横幕、ウェイトセット</t>
    <rPh sb="0" eb="1">
      <t>ク</t>
    </rPh>
    <rPh sb="1" eb="2">
      <t>タ</t>
    </rPh>
    <rPh sb="2" eb="3">
      <t>シキ</t>
    </rPh>
    <rPh sb="13" eb="14">
      <t>ヨコ</t>
    </rPh>
    <phoneticPr fontId="2"/>
  </si>
  <si>
    <t>防雨・防塵型電工ドラム</t>
    <rPh sb="0" eb="2">
      <t>ボウウ</t>
    </rPh>
    <rPh sb="3" eb="6">
      <t>ボウジンガタ</t>
    </rPh>
    <rPh sb="6" eb="8">
      <t>デンコウ</t>
    </rPh>
    <phoneticPr fontId="2"/>
  </si>
  <si>
    <t>種別</t>
    <rPh sb="0" eb="2">
      <t>シュベツ</t>
    </rPh>
    <phoneticPr fontId="2"/>
  </si>
  <si>
    <t>設営</t>
  </si>
  <si>
    <t>照明</t>
  </si>
  <si>
    <t>単位</t>
    <rPh sb="0" eb="2">
      <t>タンイ</t>
    </rPh>
    <phoneticPr fontId="2"/>
  </si>
  <si>
    <t>１枚</t>
    <rPh sb="1" eb="2">
      <t>マイ</t>
    </rPh>
    <phoneticPr fontId="2"/>
  </si>
  <si>
    <t>１セット</t>
    <phoneticPr fontId="2"/>
  </si>
  <si>
    <t>１台</t>
    <rPh sb="1" eb="2">
      <t>ダイ</t>
    </rPh>
    <phoneticPr fontId="2"/>
  </si>
  <si>
    <t>１脚</t>
    <rPh sb="1" eb="2">
      <t>アシ</t>
    </rPh>
    <phoneticPr fontId="2"/>
  </si>
  <si>
    <t>１式</t>
    <rPh sb="1" eb="2">
      <t>シキ</t>
    </rPh>
    <phoneticPr fontId="2"/>
  </si>
  <si>
    <t>１台</t>
    <phoneticPr fontId="2"/>
  </si>
  <si>
    <t>１個</t>
    <rPh sb="1" eb="2">
      <t>コ</t>
    </rPh>
    <phoneticPr fontId="2"/>
  </si>
  <si>
    <t>貸出し可能数量</t>
    <rPh sb="0" eb="2">
      <t>カシダ</t>
    </rPh>
    <rPh sb="3" eb="5">
      <t>カノウ</t>
    </rPh>
    <rPh sb="5" eb="7">
      <t>スウリョウ</t>
    </rPh>
    <phoneticPr fontId="2"/>
  </si>
  <si>
    <t>1本</t>
    <rPh sb="1" eb="2">
      <t>ホン</t>
    </rPh>
    <phoneticPr fontId="2"/>
  </si>
  <si>
    <t>マイクスタンド（ブーム型）</t>
    <rPh sb="11" eb="12">
      <t>ガタ</t>
    </rPh>
    <phoneticPr fontId="2"/>
  </si>
  <si>
    <t>マイクスタンド（ショートブーム型）</t>
    <rPh sb="15" eb="16">
      <t>ガタ</t>
    </rPh>
    <phoneticPr fontId="2"/>
  </si>
  <si>
    <t>マイクスタンド（卓上型）</t>
    <rPh sb="8" eb="10">
      <t>タクジョウ</t>
    </rPh>
    <rPh sb="10" eb="11">
      <t>ガタ</t>
    </rPh>
    <phoneticPr fontId="2"/>
  </si>
  <si>
    <t>スピーカケーブル　5m　10m</t>
    <phoneticPr fontId="2"/>
  </si>
  <si>
    <t>マイクケーブル　5m　10m　15ｍ</t>
    <phoneticPr fontId="2"/>
  </si>
  <si>
    <t>LANケーブル　5m　10m　15m　30m</t>
    <phoneticPr fontId="2"/>
  </si>
  <si>
    <t>マルチケーブル</t>
    <phoneticPr fontId="2"/>
  </si>
  <si>
    <t>マルチマイクコンセントボックス</t>
    <phoneticPr fontId="2"/>
  </si>
  <si>
    <t>変換アダプター　ケーブル</t>
    <rPh sb="0" eb="2">
      <t>ヘンカン</t>
    </rPh>
    <phoneticPr fontId="2"/>
  </si>
  <si>
    <t>フェーダーボックス</t>
    <phoneticPr fontId="2"/>
  </si>
  <si>
    <t>ヘッドフォン</t>
    <phoneticPr fontId="2"/>
  </si>
  <si>
    <t>小型ビデオカメラ（バッテリー：VW-VBT190-K　1台付属）</t>
    <rPh sb="0" eb="2">
      <t>コガタ</t>
    </rPh>
    <rPh sb="28" eb="29">
      <t>ダイ</t>
    </rPh>
    <rPh sb="29" eb="31">
      <t>フゾク</t>
    </rPh>
    <phoneticPr fontId="2"/>
  </si>
  <si>
    <t>サブウーファー</t>
    <phoneticPr fontId="2"/>
  </si>
  <si>
    <t>跳ね返りスピーカ</t>
    <rPh sb="0" eb="1">
      <t>ハ</t>
    </rPh>
    <rPh sb="2" eb="3">
      <t>カエ</t>
    </rPh>
    <phoneticPr fontId="2"/>
  </si>
  <si>
    <t>ミキサーワゴン</t>
    <phoneticPr fontId="2"/>
  </si>
  <si>
    <t>1式</t>
    <rPh sb="1" eb="2">
      <t>シキ</t>
    </rPh>
    <phoneticPr fontId="2"/>
  </si>
  <si>
    <t>1台</t>
    <rPh sb="1" eb="2">
      <t>ダイ</t>
    </rPh>
    <phoneticPr fontId="2"/>
  </si>
  <si>
    <t>インカム</t>
    <phoneticPr fontId="2"/>
  </si>
  <si>
    <t>スピーカスタンド</t>
    <phoneticPr fontId="2"/>
  </si>
  <si>
    <t>ダイナミックマイクロホン（A）</t>
    <phoneticPr fontId="2"/>
  </si>
  <si>
    <t>ダイナミックマイクロホン（B）</t>
    <phoneticPr fontId="2"/>
  </si>
  <si>
    <t>コンデンサーマイクロホン</t>
    <phoneticPr fontId="2"/>
  </si>
  <si>
    <t>1本</t>
    <rPh sb="1" eb="2">
      <t>ホン</t>
    </rPh>
    <phoneticPr fontId="2"/>
  </si>
  <si>
    <t>1枚</t>
    <rPh sb="1" eb="2">
      <t>マイ</t>
    </rPh>
    <phoneticPr fontId="2"/>
  </si>
  <si>
    <t>1セット</t>
    <phoneticPr fontId="2"/>
  </si>
  <si>
    <t>組立式テント（1.5間×2.0間）上等カラー、横幕、ウェイトセット</t>
    <rPh sb="0" eb="1">
      <t>ク</t>
    </rPh>
    <rPh sb="1" eb="2">
      <t>タ</t>
    </rPh>
    <rPh sb="2" eb="3">
      <t>シキ</t>
    </rPh>
    <rPh sb="10" eb="11">
      <t>アイダ</t>
    </rPh>
    <rPh sb="15" eb="16">
      <t>アイダ</t>
    </rPh>
    <rPh sb="23" eb="24">
      <t>ヨコ</t>
    </rPh>
    <phoneticPr fontId="2"/>
  </si>
  <si>
    <t>ワンタッチテント（2.4ｍ×2.4ｍ）横幕、ウェイトセット</t>
    <rPh sb="19" eb="20">
      <t>ヨコ</t>
    </rPh>
    <phoneticPr fontId="2"/>
  </si>
  <si>
    <t>音響・映像</t>
  </si>
  <si>
    <t>その他備品</t>
  </si>
  <si>
    <t>　デジタルミキシングコンソール</t>
    <phoneticPr fontId="2"/>
  </si>
  <si>
    <t>　同上拡張カード</t>
    <rPh sb="1" eb="3">
      <t>ドウジョウ</t>
    </rPh>
    <rPh sb="3" eb="5">
      <t>カクチョウ</t>
    </rPh>
    <phoneticPr fontId="2"/>
  </si>
  <si>
    <t>　メモリー/CDレコーダー</t>
    <phoneticPr fontId="2"/>
  </si>
  <si>
    <t>　同上リモコン</t>
    <rPh sb="1" eb="3">
      <t>ドウジョウ</t>
    </rPh>
    <phoneticPr fontId="2"/>
  </si>
  <si>
    <t>　コネクターパネル</t>
    <phoneticPr fontId="2"/>
  </si>
  <si>
    <t>　主電源スイッチ</t>
    <rPh sb="1" eb="4">
      <t>シュデンゲン</t>
    </rPh>
    <phoneticPr fontId="2"/>
  </si>
  <si>
    <t>　ミキサー操作卓（キャスター付き移動卓）</t>
    <rPh sb="5" eb="8">
      <t>ソウサタク</t>
    </rPh>
    <rPh sb="14" eb="15">
      <t>ツ</t>
    </rPh>
    <rPh sb="16" eb="18">
      <t>イドウ</t>
    </rPh>
    <rPh sb="18" eb="19">
      <t>タク</t>
    </rPh>
    <phoneticPr fontId="2"/>
  </si>
  <si>
    <t>　アクセサリーキット（キャリングケース/バッテリー/充電器）</t>
    <rPh sb="26" eb="29">
      <t>ジュウデンキ</t>
    </rPh>
    <phoneticPr fontId="2"/>
  </si>
  <si>
    <t>　HDMIケーブル/2m</t>
    <phoneticPr fontId="2"/>
  </si>
  <si>
    <t>　小型三脚</t>
    <rPh sb="1" eb="5">
      <t>コガタサンキャク</t>
    </rPh>
    <phoneticPr fontId="2"/>
  </si>
  <si>
    <t>　HDMI/SDI変換機</t>
    <rPh sb="9" eb="12">
      <t>ヘンカンキ</t>
    </rPh>
    <phoneticPr fontId="2"/>
  </si>
  <si>
    <t>　バッテリー</t>
    <phoneticPr fontId="2"/>
  </si>
  <si>
    <t>　USB電源供給ケーブル</t>
    <rPh sb="4" eb="8">
      <t>デンゲンキョウキュウ</t>
    </rPh>
    <phoneticPr fontId="2"/>
  </si>
  <si>
    <t>　同軸ケーブル（50m/ドラム巻）</t>
    <rPh sb="1" eb="3">
      <t>ドウジク</t>
    </rPh>
    <rPh sb="15" eb="16">
      <t>マキ</t>
    </rPh>
    <phoneticPr fontId="2"/>
  </si>
  <si>
    <t>　その他接続ケーブル（音声/電源）</t>
    <rPh sb="3" eb="4">
      <t>タ</t>
    </rPh>
    <rPh sb="4" eb="6">
      <t>セツゾク</t>
    </rPh>
    <rPh sb="11" eb="13">
      <t>オンセイ</t>
    </rPh>
    <rPh sb="14" eb="16">
      <t>デンゲン</t>
    </rPh>
    <phoneticPr fontId="2"/>
  </si>
  <si>
    <t>操作室音響卓（メインスピーカー、サブスピーカー）</t>
    <rPh sb="0" eb="3">
      <t>ソウサシツ</t>
    </rPh>
    <rPh sb="3" eb="6">
      <t>オンキョウタク</t>
    </rPh>
    <phoneticPr fontId="2"/>
  </si>
  <si>
    <t>フルレンジスピーカ</t>
    <phoneticPr fontId="2"/>
  </si>
  <si>
    <t>設計価格</t>
    <rPh sb="0" eb="4">
      <t>セッケイカカク</t>
    </rPh>
    <phoneticPr fontId="2"/>
  </si>
  <si>
    <t>LS1</t>
    <phoneticPr fontId="2"/>
  </si>
  <si>
    <t>JRX212</t>
    <phoneticPr fontId="2"/>
  </si>
  <si>
    <t>JBLTRIPOD-MA</t>
    <phoneticPr fontId="2"/>
  </si>
  <si>
    <t>DN32-DANTE</t>
    <phoneticPr fontId="2"/>
  </si>
  <si>
    <t>SS-CDR250N</t>
    <phoneticPr fontId="2"/>
  </si>
  <si>
    <t>RC-SS150</t>
    <phoneticPr fontId="2"/>
  </si>
  <si>
    <t>AV-P250</t>
    <phoneticPr fontId="2"/>
  </si>
  <si>
    <t>SKM300G4-S</t>
    <phoneticPr fontId="2"/>
  </si>
  <si>
    <t>SK300G4-RC</t>
    <phoneticPr fontId="2"/>
  </si>
  <si>
    <t>ST201/2B</t>
    <phoneticPr fontId="2"/>
  </si>
  <si>
    <t>18P HEX</t>
    <phoneticPr fontId="2"/>
  </si>
  <si>
    <t>DMX OPERATORPRO</t>
    <phoneticPr fontId="2"/>
  </si>
  <si>
    <t>F1 model 812</t>
    <phoneticPr fontId="2"/>
  </si>
  <si>
    <t>F1 Subwoofer</t>
    <phoneticPr fontId="2"/>
  </si>
  <si>
    <t>M32R Live</t>
    <phoneticPr fontId="2"/>
  </si>
  <si>
    <t>MMD945</t>
    <phoneticPr fontId="2"/>
  </si>
  <si>
    <t>ME-2Ⅱ</t>
    <phoneticPr fontId="2"/>
  </si>
  <si>
    <t>HSP Essential Omni</t>
    <phoneticPr fontId="2"/>
  </si>
  <si>
    <t>BETA57-X</t>
    <phoneticPr fontId="2"/>
  </si>
  <si>
    <t>SM58SE</t>
    <phoneticPr fontId="2"/>
  </si>
  <si>
    <t>C314</t>
    <phoneticPr fontId="2"/>
  </si>
  <si>
    <t>ST210/2B</t>
    <phoneticPr fontId="2"/>
  </si>
  <si>
    <t>ST259/2B</t>
    <phoneticPr fontId="2"/>
  </si>
  <si>
    <t>DS-12</t>
    <phoneticPr fontId="2"/>
  </si>
  <si>
    <t>HC-VX992MS</t>
    <phoneticPr fontId="2"/>
  </si>
  <si>
    <t>TY-SB01SS</t>
    <phoneticPr fontId="2"/>
  </si>
  <si>
    <t>KM-HD23-20K</t>
    <phoneticPr fontId="2"/>
  </si>
  <si>
    <t>EX-547V2</t>
    <phoneticPr fontId="2"/>
  </si>
  <si>
    <t>EMBA100BK</t>
    <phoneticPr fontId="2"/>
  </si>
  <si>
    <t>USB3-AC20BK</t>
    <phoneticPr fontId="2"/>
  </si>
  <si>
    <t>CRG1M50-DH5CFW</t>
    <phoneticPr fontId="2"/>
  </si>
  <si>
    <t>規格・型式等</t>
    <rPh sb="0" eb="2">
      <t>キカク</t>
    </rPh>
    <rPh sb="3" eb="5">
      <t>カタシキ</t>
    </rPh>
    <rPh sb="5" eb="6">
      <t>トウ</t>
    </rPh>
    <phoneticPr fontId="2"/>
  </si>
  <si>
    <t>購入未</t>
    <rPh sb="0" eb="2">
      <t>コウニュウ</t>
    </rPh>
    <rPh sb="2" eb="3">
      <t>ミ</t>
    </rPh>
    <phoneticPr fontId="2"/>
  </si>
  <si>
    <t>W1720*D870*H30</t>
  </si>
  <si>
    <t>セット</t>
  </si>
  <si>
    <t>W500*D400*H1100</t>
  </si>
  <si>
    <t>W1800*D500*H700</t>
  </si>
  <si>
    <t>W440*D438*H735*SH420</t>
  </si>
  <si>
    <t>W950*D900*H580-880</t>
  </si>
  <si>
    <t>W950*D900*H20</t>
  </si>
  <si>
    <t>W24*D900*H20</t>
  </si>
  <si>
    <t>W3570*D2690*H2820</t>
  </si>
  <si>
    <t>W2400*D2400*H2930</t>
  </si>
  <si>
    <t>マルシェテント</t>
  </si>
  <si>
    <t>W2150*D2250*H2250</t>
  </si>
  <si>
    <t>W1800*D450*H1100</t>
  </si>
  <si>
    <t>ベルトパーティション</t>
  </si>
  <si>
    <t>φ350*H906</t>
  </si>
  <si>
    <t>カラーコーン、バー、ウェイト（青白色）</t>
  </si>
  <si>
    <t>ケーブルマット</t>
  </si>
  <si>
    <t>W1000*D300</t>
  </si>
  <si>
    <t>W900*D500*H50</t>
  </si>
  <si>
    <t>W900*D500*H75</t>
  </si>
  <si>
    <t>8kg</t>
  </si>
  <si>
    <t>LEDパーライト</t>
    <phoneticPr fontId="2"/>
  </si>
  <si>
    <t>取得価格</t>
    <rPh sb="0" eb="2">
      <t>シュトク</t>
    </rPh>
    <rPh sb="2" eb="4">
      <t>カカク</t>
    </rPh>
    <phoneticPr fontId="2"/>
  </si>
  <si>
    <t>大型ビジョン</t>
    <rPh sb="0" eb="2">
      <t>オオガタ</t>
    </rPh>
    <phoneticPr fontId="2"/>
  </si>
  <si>
    <t>利用料金／台</t>
    <rPh sb="0" eb="4">
      <t>リヨウリョウキン</t>
    </rPh>
    <rPh sb="5" eb="6">
      <t>ダイ</t>
    </rPh>
    <phoneticPr fontId="2"/>
  </si>
  <si>
    <t>単価</t>
    <rPh sb="0" eb="2">
      <t>タンカ</t>
    </rPh>
    <phoneticPr fontId="2"/>
  </si>
  <si>
    <t>〇</t>
    <phoneticPr fontId="2"/>
  </si>
  <si>
    <t>料金</t>
    <rPh sb="0" eb="2">
      <t>リョウキン</t>
    </rPh>
    <phoneticPr fontId="2"/>
  </si>
  <si>
    <t>利用料金</t>
    <rPh sb="0" eb="4">
      <t>リヨウリョウキン</t>
    </rPh>
    <phoneticPr fontId="2"/>
  </si>
  <si>
    <t>数量</t>
    <rPh sb="0" eb="2">
      <t>スウリョウ</t>
    </rPh>
    <phoneticPr fontId="2"/>
  </si>
  <si>
    <t>数量
上限</t>
    <rPh sb="0" eb="2">
      <t>スウリョウ</t>
    </rPh>
    <rPh sb="3" eb="5">
      <t>ジョウゲン</t>
    </rPh>
    <phoneticPr fontId="2"/>
  </si>
  <si>
    <t>1個</t>
    <rPh sb="1" eb="2">
      <t>コ</t>
    </rPh>
    <phoneticPr fontId="2"/>
  </si>
  <si>
    <t>　映像切替え用PC</t>
    <rPh sb="1" eb="3">
      <t>エイゾウ</t>
    </rPh>
    <rPh sb="3" eb="5">
      <t>キリカ</t>
    </rPh>
    <rPh sb="6" eb="7">
      <t>ヨウ</t>
    </rPh>
    <phoneticPr fontId="2"/>
  </si>
  <si>
    <t>　音声切替え用タブレット</t>
    <rPh sb="1" eb="5">
      <t>オンセイキリカ</t>
    </rPh>
    <rPh sb="6" eb="7">
      <t>ヨウ</t>
    </rPh>
    <phoneticPr fontId="2"/>
  </si>
  <si>
    <t>　スイッチャー（ATEM Mini Pro：映像・音声）</t>
    <rPh sb="22" eb="24">
      <t>エイゾウ</t>
    </rPh>
    <rPh sb="25" eb="27">
      <t>オンセイ</t>
    </rPh>
    <phoneticPr fontId="2"/>
  </si>
  <si>
    <t>　変換器（SDI to HDMI）</t>
    <rPh sb="1" eb="4">
      <t>ヘンカンキ</t>
    </rPh>
    <phoneticPr fontId="2"/>
  </si>
  <si>
    <t>　LANケーブル　5m</t>
    <phoneticPr fontId="2"/>
  </si>
  <si>
    <t>Panasonic（HC-VX992MS）</t>
    <phoneticPr fontId="2"/>
  </si>
  <si>
    <t>イベントスピーカーセット</t>
    <phoneticPr fontId="2"/>
  </si>
  <si>
    <t>　跳ね返りスピーカ</t>
    <rPh sb="1" eb="2">
      <t>ハ</t>
    </rPh>
    <rPh sb="3" eb="4">
      <t>カエ</t>
    </rPh>
    <phoneticPr fontId="2"/>
  </si>
  <si>
    <t>MIDAS（M32R Live）</t>
    <phoneticPr fontId="2"/>
  </si>
  <si>
    <t>　メモリー／CDレコーダー</t>
    <phoneticPr fontId="2"/>
  </si>
  <si>
    <t>TASCAM(SS-CDR250N）</t>
    <phoneticPr fontId="2"/>
  </si>
  <si>
    <t>TASCAM(RC-SS150）</t>
    <phoneticPr fontId="2"/>
  </si>
  <si>
    <t>　DIボックス</t>
    <phoneticPr fontId="2"/>
  </si>
  <si>
    <t>ART</t>
    <phoneticPr fontId="2"/>
  </si>
  <si>
    <t>ワイヤレスマイク</t>
    <phoneticPr fontId="2"/>
  </si>
  <si>
    <t>　マイクケーブル　10m</t>
    <phoneticPr fontId="2"/>
  </si>
  <si>
    <t>　マルチケーブル　10ｍ</t>
    <phoneticPr fontId="2"/>
  </si>
  <si>
    <t>　Ｙケーブル（→ RCA）　1.5ｍ</t>
    <phoneticPr fontId="2"/>
  </si>
  <si>
    <t>　セミオープン型モニターヘッドホン</t>
    <rPh sb="7" eb="8">
      <t>ガタ</t>
    </rPh>
    <phoneticPr fontId="3"/>
  </si>
  <si>
    <t>ワイヤレスアンプ・ワイヤレスマイクセット</t>
    <phoneticPr fontId="2"/>
  </si>
  <si>
    <t>　チューナーユニット</t>
    <phoneticPr fontId="2"/>
  </si>
  <si>
    <t>仮設照明</t>
    <rPh sb="0" eb="2">
      <t>カセツ</t>
    </rPh>
    <rPh sb="2" eb="4">
      <t>ショウメイ</t>
    </rPh>
    <phoneticPr fontId="2"/>
  </si>
  <si>
    <t>　LEDパーライト</t>
    <phoneticPr fontId="3"/>
  </si>
  <si>
    <t>演台</t>
    <rPh sb="0" eb="2">
      <t>エンダイ</t>
    </rPh>
    <phoneticPr fontId="2"/>
  </si>
  <si>
    <t>W1914*D550*H1950</t>
    <phoneticPr fontId="2"/>
  </si>
  <si>
    <t>　LANケーブル　10m</t>
  </si>
  <si>
    <t>　LANケーブル　15m</t>
  </si>
  <si>
    <t>　LANケーブル　30m</t>
  </si>
  <si>
    <t>小型ビデオカメラ</t>
    <rPh sb="0" eb="2">
      <t>コガタ</t>
    </rPh>
    <phoneticPr fontId="2"/>
  </si>
  <si>
    <t>　フルレンジスピーカ</t>
  </si>
  <si>
    <t>　サブウーファー</t>
  </si>
  <si>
    <t>　スピーカスタンド</t>
  </si>
  <si>
    <t>　スピーカケーブル　5m</t>
  </si>
  <si>
    <t>　スピーカケーブル　10m</t>
  </si>
  <si>
    <t>F1 model 812</t>
  </si>
  <si>
    <t>F1 Subwoofer</t>
  </si>
  <si>
    <t>JRX212</t>
  </si>
  <si>
    <t>JBLTRIPOD-MA</t>
  </si>
  <si>
    <t>KM-HD23-20K</t>
  </si>
  <si>
    <t>EX-547V2</t>
  </si>
  <si>
    <t>EMBA100BK</t>
  </si>
  <si>
    <t>USB3-AC20BK</t>
  </si>
  <si>
    <t>CRG1M50-DH5CFW</t>
  </si>
  <si>
    <t>　    〃　　　リモコン</t>
    <phoneticPr fontId="2"/>
  </si>
  <si>
    <t>大型映像装置・配信設備　</t>
    <phoneticPr fontId="2"/>
  </si>
  <si>
    <t>　変換アダプターケーブル（11T-RCA）</t>
    <rPh sb="1" eb="3">
      <t>ヘンカン</t>
    </rPh>
    <phoneticPr fontId="2"/>
  </si>
  <si>
    <t>　映像ケーブル（SDI）　30ｍ</t>
    <rPh sb="1" eb="3">
      <t>エイゾウ</t>
    </rPh>
    <phoneticPr fontId="2"/>
  </si>
  <si>
    <t>　HDMIケーブル　2m</t>
    <phoneticPr fontId="2"/>
  </si>
  <si>
    <t>　同軸ケーブル　50m（ドラム巻）</t>
    <rPh sb="1" eb="3">
      <t>ドウジク</t>
    </rPh>
    <rPh sb="15" eb="16">
      <t>マキ</t>
    </rPh>
    <phoneticPr fontId="2"/>
  </si>
  <si>
    <t>ミキサー操作卓（キャスター付）</t>
    <phoneticPr fontId="2"/>
  </si>
  <si>
    <t>SKM300G4-S：MMD945</t>
    <phoneticPr fontId="2"/>
  </si>
  <si>
    <t>ME-2</t>
    <phoneticPr fontId="2"/>
  </si>
  <si>
    <t>BETA57-X</t>
  </si>
  <si>
    <t>　ハンド型マイクロホン</t>
    <rPh sb="4" eb="5">
      <t>ガタ</t>
    </rPh>
    <phoneticPr fontId="3"/>
  </si>
  <si>
    <t>　ピンマイクロホン</t>
    <phoneticPr fontId="2"/>
  </si>
  <si>
    <t>　ヘッドセットマイクロホン</t>
    <phoneticPr fontId="2"/>
  </si>
  <si>
    <t>C314</t>
  </si>
  <si>
    <t>　マイクケーブル　5m</t>
  </si>
  <si>
    <t>　マイクケーブル　15ｍ</t>
  </si>
  <si>
    <t>　マルチマイクコンセントボックス</t>
  </si>
  <si>
    <t>　マルチケーブル　30ｍ</t>
  </si>
  <si>
    <t>　マイク・ラインマッチングトランスコネクタ</t>
  </si>
  <si>
    <t>　フェーダーボックス</t>
  </si>
  <si>
    <t>（マイク共通）</t>
    <rPh sb="4" eb="6">
      <t>キョウツウ</t>
    </rPh>
    <phoneticPr fontId="2"/>
  </si>
  <si>
    <t>　Ｙケーブル（→ フォーン）　3ｍ</t>
    <phoneticPr fontId="2"/>
  </si>
  <si>
    <t>8B1N2⇔8B2B1</t>
    <phoneticPr fontId="2"/>
  </si>
  <si>
    <t>11T-RCA</t>
    <phoneticPr fontId="2"/>
  </si>
  <si>
    <t>TCC-100</t>
    <phoneticPr fontId="2"/>
  </si>
  <si>
    <t>Ｋ240 STUDIO-Ｙ3</t>
    <phoneticPr fontId="2"/>
  </si>
  <si>
    <t>SD・USB・CD機能付</t>
    <phoneticPr fontId="2"/>
  </si>
  <si>
    <t>18P HEX</t>
  </si>
  <si>
    <t>LS1</t>
  </si>
  <si>
    <t>DMX OPERATORPRO</t>
  </si>
  <si>
    <t>　DMXコントローラー</t>
    <phoneticPr fontId="2"/>
  </si>
  <si>
    <t>　スタンドハンガーセット</t>
    <phoneticPr fontId="2"/>
  </si>
  <si>
    <t>　枠</t>
    <rPh sb="1" eb="2">
      <t>ワク</t>
    </rPh>
    <phoneticPr fontId="3"/>
  </si>
  <si>
    <t>　床板（カーペット付）</t>
    <rPh sb="1" eb="3">
      <t>ユカイタ</t>
    </rPh>
    <rPh sb="9" eb="10">
      <t>ツキ</t>
    </rPh>
    <phoneticPr fontId="3"/>
  </si>
  <si>
    <t>枠 25</t>
    <rPh sb="0" eb="1">
      <t>ワク</t>
    </rPh>
    <phoneticPr fontId="2"/>
  </si>
  <si>
    <t>枠 16</t>
    <rPh sb="0" eb="1">
      <t>ワク</t>
    </rPh>
    <phoneticPr fontId="2"/>
  </si>
  <si>
    <t>枠 20</t>
    <rPh sb="0" eb="1">
      <t>ワク</t>
    </rPh>
    <phoneticPr fontId="2"/>
  </si>
  <si>
    <t>枠 12</t>
    <rPh sb="0" eb="1">
      <t>ワク</t>
    </rPh>
    <phoneticPr fontId="2"/>
  </si>
  <si>
    <t>有線マイク①（ダイナミックマイクロホン　57）</t>
    <rPh sb="0" eb="2">
      <t>ユウセン</t>
    </rPh>
    <phoneticPr fontId="2"/>
  </si>
  <si>
    <t>有線マイク②（ダイナミックマイクロホン　58）</t>
    <rPh sb="0" eb="2">
      <t>ユウセン</t>
    </rPh>
    <phoneticPr fontId="2"/>
  </si>
  <si>
    <t>有線マイク③（コンデンサーマイクロホン）</t>
    <rPh sb="0" eb="2">
      <t>ユウセン</t>
    </rPh>
    <phoneticPr fontId="2"/>
  </si>
  <si>
    <t>ステージ①（4.5ｍ*8.1ｍ）</t>
    <phoneticPr fontId="2"/>
  </si>
  <si>
    <t>ステージ②（3.6ｍ*8.1ｍ）</t>
    <phoneticPr fontId="2"/>
  </si>
  <si>
    <t>ステージ③（3.6ｍ*6.3ｍ）</t>
    <phoneticPr fontId="2"/>
  </si>
  <si>
    <t>ステージ④（2.7ｍ*6.3ｍ）</t>
    <phoneticPr fontId="2"/>
  </si>
  <si>
    <t>ステージ⑤（4.5ｍ*7.2ｍ）</t>
    <phoneticPr fontId="2"/>
  </si>
  <si>
    <t>枠 24</t>
    <rPh sb="0" eb="1">
      <t>ワク</t>
    </rPh>
    <phoneticPr fontId="2"/>
  </si>
  <si>
    <t>ステージ⑥（4.5ｍ*6.3ｍ）</t>
    <phoneticPr fontId="2"/>
  </si>
  <si>
    <t>枠 21</t>
    <rPh sb="0" eb="1">
      <t>ワク</t>
    </rPh>
    <phoneticPr fontId="2"/>
  </si>
  <si>
    <t>ステージ⑦（2.7ｍ*6.3ｍ）</t>
    <phoneticPr fontId="2"/>
  </si>
  <si>
    <t>枠 14</t>
    <rPh sb="0" eb="1">
      <t>ワク</t>
    </rPh>
    <phoneticPr fontId="2"/>
  </si>
  <si>
    <t xml:space="preserve">ステージ枠 </t>
    <rPh sb="4" eb="5">
      <t>ワク</t>
    </rPh>
    <phoneticPr fontId="2"/>
  </si>
  <si>
    <t>　ステップ（3段）</t>
    <phoneticPr fontId="2"/>
  </si>
  <si>
    <t>　ステップ（2段）</t>
    <phoneticPr fontId="2"/>
  </si>
  <si>
    <t>　付属品（エンド部品、カーテン）</t>
    <rPh sb="1" eb="3">
      <t>フゾク</t>
    </rPh>
    <rPh sb="3" eb="4">
      <t>ヒン</t>
    </rPh>
    <rPh sb="8" eb="10">
      <t>ブヒン</t>
    </rPh>
    <phoneticPr fontId="3"/>
  </si>
  <si>
    <t>（ステージ共通）</t>
    <rPh sb="5" eb="7">
      <t>キョウツウ</t>
    </rPh>
    <phoneticPr fontId="2"/>
  </si>
  <si>
    <t>ステージ</t>
  </si>
  <si>
    <t>ステージ</t>
    <phoneticPr fontId="2"/>
  </si>
  <si>
    <t>音響・映像</t>
    <rPh sb="0" eb="2">
      <t>オンキョウ</t>
    </rPh>
    <rPh sb="3" eb="5">
      <t>エイゾウ</t>
    </rPh>
    <phoneticPr fontId="2"/>
  </si>
  <si>
    <t>会場</t>
    <rPh sb="0" eb="2">
      <t>カイジョウ</t>
    </rPh>
    <phoneticPr fontId="2"/>
  </si>
  <si>
    <t>長机・椅子セット（机1＋椅子2）</t>
    <rPh sb="0" eb="1">
      <t>ナガ</t>
    </rPh>
    <rPh sb="1" eb="2">
      <t>ツクエ</t>
    </rPh>
    <rPh sb="3" eb="5">
      <t>イス</t>
    </rPh>
    <rPh sb="9" eb="10">
      <t>ツクエ</t>
    </rPh>
    <rPh sb="12" eb="14">
      <t>イス</t>
    </rPh>
    <phoneticPr fontId="2"/>
  </si>
  <si>
    <t>長机（15/セット）</t>
    <rPh sb="0" eb="1">
      <t>ナガ</t>
    </rPh>
    <rPh sb="1" eb="2">
      <t>ツクエ</t>
    </rPh>
    <phoneticPr fontId="2"/>
  </si>
  <si>
    <t>椅子（50/セット）</t>
    <rPh sb="0" eb="2">
      <t>イス</t>
    </rPh>
    <phoneticPr fontId="2"/>
  </si>
  <si>
    <t>カラーコーン・青白（ウエイト付）　　※ 無償</t>
    <rPh sb="14" eb="15">
      <t>ツ</t>
    </rPh>
    <rPh sb="20" eb="22">
      <t>ムショウ</t>
    </rPh>
    <phoneticPr fontId="2"/>
  </si>
  <si>
    <t>カラーコーンバー　　　　　　　　　　※ 無償</t>
    <rPh sb="20" eb="22">
      <t>ムショウ</t>
    </rPh>
    <phoneticPr fontId="2"/>
  </si>
  <si>
    <t>ケーブルマット　　　　　　　　　　※ 無償</t>
    <rPh sb="19" eb="21">
      <t>ムショウ</t>
    </rPh>
    <phoneticPr fontId="2"/>
  </si>
  <si>
    <t>ケーブルプロテクター（5本溝）　　 ※ 無償</t>
    <rPh sb="12" eb="13">
      <t>ホン</t>
    </rPh>
    <rPh sb="13" eb="14">
      <t>ミゾ</t>
    </rPh>
    <rPh sb="20" eb="22">
      <t>ムショウ</t>
    </rPh>
    <phoneticPr fontId="2"/>
  </si>
  <si>
    <t>ケーブルプロテクター（3本溝） 　　※ 無償</t>
    <rPh sb="12" eb="13">
      <t>ホン</t>
    </rPh>
    <rPh sb="13" eb="14">
      <t>ミゾ</t>
    </rPh>
    <phoneticPr fontId="2"/>
  </si>
  <si>
    <t>インカム（5台）</t>
    <rPh sb="6" eb="7">
      <t>ダイ</t>
    </rPh>
    <phoneticPr fontId="2"/>
  </si>
  <si>
    <t>拡声器（5台）</t>
    <rPh sb="0" eb="3">
      <t>カクセイキ</t>
    </rPh>
    <rPh sb="5" eb="6">
      <t>ダイ</t>
    </rPh>
    <phoneticPr fontId="2"/>
  </si>
  <si>
    <t>ホワイトボード</t>
    <phoneticPr fontId="2"/>
  </si>
  <si>
    <t>　展示用パネル</t>
    <phoneticPr fontId="3"/>
  </si>
  <si>
    <t>　展示用フック</t>
    <phoneticPr fontId="2"/>
  </si>
  <si>
    <t>展示用パネル</t>
    <phoneticPr fontId="2"/>
  </si>
  <si>
    <t>防雨・防塵型電工ドラム</t>
    <phoneticPr fontId="2"/>
  </si>
  <si>
    <t>マルシェテント　　2.1ⅿ*2.2ⅿ</t>
    <phoneticPr fontId="2"/>
  </si>
  <si>
    <t>カラーコーン・赤　（ウエイト付）　　※ 無償</t>
    <rPh sb="7" eb="8">
      <t>アカ</t>
    </rPh>
    <rPh sb="14" eb="15">
      <t>ツ</t>
    </rPh>
    <rPh sb="20" eb="22">
      <t>ムショウ</t>
    </rPh>
    <phoneticPr fontId="2"/>
  </si>
  <si>
    <t>設営</t>
    <rPh sb="0" eb="2">
      <t>セツエイ</t>
    </rPh>
    <phoneticPr fontId="2"/>
  </si>
  <si>
    <t>1張</t>
    <rPh sb="1" eb="2">
      <t>ハリ</t>
    </rPh>
    <phoneticPr fontId="2"/>
  </si>
  <si>
    <t>音響・映像　※ 最低料金</t>
    <rPh sb="0" eb="2">
      <t>オンキョウ</t>
    </rPh>
    <rPh sb="3" eb="5">
      <t>エイゾウ</t>
    </rPh>
    <rPh sb="8" eb="12">
      <t>サイテイリョウキン</t>
    </rPh>
    <phoneticPr fontId="2"/>
  </si>
  <si>
    <t>組立式テント　　　3.6ⅿ*2.7ⅿ
　　　　　　　　　（横幕、ウェイト付）</t>
    <rPh sb="36" eb="37">
      <t>ツ</t>
    </rPh>
    <phoneticPr fontId="2"/>
  </si>
  <si>
    <t>ワンタッチテント　2.4ｍ*2.4ｍ
　　　　　　　　　（横幕、ウェイト付）</t>
    <phoneticPr fontId="2"/>
  </si>
  <si>
    <t>料金　合計</t>
    <rPh sb="0" eb="2">
      <t>リョウキン</t>
    </rPh>
    <rPh sb="3" eb="5">
      <t>ゴウケイ</t>
    </rPh>
    <phoneticPr fontId="2"/>
  </si>
  <si>
    <t>料金　小計</t>
    <rPh sb="0" eb="2">
      <t>リョウキン</t>
    </rPh>
    <rPh sb="3" eb="5">
      <t>ショウケイ</t>
    </rPh>
    <phoneticPr fontId="2"/>
  </si>
  <si>
    <t>利用</t>
    <rPh sb="0" eb="2">
      <t>リヨウ</t>
    </rPh>
    <phoneticPr fontId="2"/>
  </si>
  <si>
    <t>サインスタンド（10台）　　　　　　　※ 無償</t>
    <rPh sb="10" eb="11">
      <t>ダイ</t>
    </rPh>
    <phoneticPr fontId="2"/>
  </si>
  <si>
    <t>箇所/時間</t>
    <rPh sb="0" eb="2">
      <t>カショ</t>
    </rPh>
    <rPh sb="3" eb="5">
      <t>ジカン</t>
    </rPh>
    <phoneticPr fontId="2"/>
  </si>
  <si>
    <t>ホール 6箇所
 広場　 6箇所</t>
    <rPh sb="5" eb="7">
      <t>カショ</t>
    </rPh>
    <rPh sb="9" eb="11">
      <t>ヒロバ</t>
    </rPh>
    <rPh sb="14" eb="16">
      <t>カショ</t>
    </rPh>
    <phoneticPr fontId="2"/>
  </si>
  <si>
    <t>ホール 4箇所
 広場　 4箇所</t>
    <rPh sb="5" eb="6">
      <t>ショ</t>
    </rPh>
    <rPh sb="9" eb="11">
      <t>ヒロバ</t>
    </rPh>
    <rPh sb="14" eb="16">
      <t>カショ</t>
    </rPh>
    <phoneticPr fontId="2"/>
  </si>
  <si>
    <t>設備名</t>
    <rPh sb="0" eb="2">
      <t>セツビ</t>
    </rPh>
    <rPh sb="2" eb="3">
      <t>メイ</t>
    </rPh>
    <phoneticPr fontId="2"/>
  </si>
  <si>
    <t>箇所
上限</t>
    <rPh sb="0" eb="2">
      <t>カショ</t>
    </rPh>
    <rPh sb="3" eb="5">
      <t>ジョウゲン</t>
    </rPh>
    <phoneticPr fontId="2"/>
  </si>
  <si>
    <t>イレクターフェンス</t>
    <phoneticPr fontId="2"/>
  </si>
  <si>
    <t>備品数量</t>
    <rPh sb="0" eb="2">
      <t>ビヒン</t>
    </rPh>
    <rPh sb="2" eb="4">
      <t>スウリョウ</t>
    </rPh>
    <phoneticPr fontId="2"/>
  </si>
  <si>
    <t>借用数量</t>
    <rPh sb="0" eb="2">
      <t>シャクヨウ</t>
    </rPh>
    <rPh sb="2" eb="4">
      <t>スウリョウ</t>
    </rPh>
    <phoneticPr fontId="2"/>
  </si>
  <si>
    <t>枠 25　</t>
    <rPh sb="0" eb="1">
      <t>ワク</t>
    </rPh>
    <phoneticPr fontId="2"/>
  </si>
  <si>
    <t>イベント名</t>
    <rPh sb="4" eb="5">
      <t>メイ</t>
    </rPh>
    <phoneticPr fontId="2"/>
  </si>
  <si>
    <t>イベント日時</t>
    <rPh sb="4" eb="6">
      <t>ニチジ</t>
    </rPh>
    <phoneticPr fontId="2"/>
  </si>
  <si>
    <t>担当者名</t>
    <rPh sb="0" eb="3">
      <t>タントウシャ</t>
    </rPh>
    <rPh sb="3" eb="4">
      <t>メイ</t>
    </rPh>
    <phoneticPr fontId="2"/>
  </si>
  <si>
    <t>備品</t>
    <rPh sb="0" eb="2">
      <t>ビヒン</t>
    </rPh>
    <phoneticPr fontId="2"/>
  </si>
  <si>
    <t>ウェイト（ステンレス粒）　　　　　　※ 無償</t>
    <rPh sb="20" eb="22">
      <t>ムショウ</t>
    </rPh>
    <phoneticPr fontId="2"/>
  </si>
  <si>
    <t>向 大地</t>
    <rPh sb="0" eb="1">
      <t>ムカイ</t>
    </rPh>
    <rPh sb="2" eb="4">
      <t>ダイチ</t>
    </rPh>
    <phoneticPr fontId="2"/>
  </si>
  <si>
    <t>高橋 潤</t>
    <rPh sb="0" eb="2">
      <t>タカハシ</t>
    </rPh>
    <rPh sb="3" eb="4">
      <t>ジュン</t>
    </rPh>
    <phoneticPr fontId="2"/>
  </si>
  <si>
    <t>牧野 夏実</t>
    <rPh sb="0" eb="2">
      <t>マキノ</t>
    </rPh>
    <rPh sb="3" eb="5">
      <t>ナツミ</t>
    </rPh>
    <phoneticPr fontId="2"/>
  </si>
  <si>
    <t>浅井 美央莉</t>
    <rPh sb="0" eb="2">
      <t>アサイ</t>
    </rPh>
    <rPh sb="3" eb="5">
      <t>ミオ</t>
    </rPh>
    <rPh sb="5" eb="6">
      <t>リ</t>
    </rPh>
    <phoneticPr fontId="2"/>
  </si>
  <si>
    <t>吉田 孝志</t>
    <rPh sb="0" eb="2">
      <t>ヨシダ</t>
    </rPh>
    <rPh sb="3" eb="5">
      <t>タカシ</t>
    </rPh>
    <phoneticPr fontId="2"/>
  </si>
  <si>
    <t>アフレア 物品利用料計算表</t>
    <rPh sb="5" eb="7">
      <t>ブッピン</t>
    </rPh>
    <rPh sb="7" eb="9">
      <t>リヨウ</t>
    </rPh>
    <rPh sb="10" eb="12">
      <t>ケイサン</t>
    </rPh>
    <rPh sb="12" eb="13">
      <t>ヒョウ</t>
    </rPh>
    <phoneticPr fontId="2"/>
  </si>
  <si>
    <t>電気利用料</t>
    <rPh sb="0" eb="2">
      <t>デンキ</t>
    </rPh>
    <rPh sb="2" eb="5">
      <t>リヨウリョウ</t>
    </rPh>
    <rPh sb="4" eb="5">
      <t>リョウ</t>
    </rPh>
    <phoneticPr fontId="2"/>
  </si>
  <si>
    <t>給排水設備利用料</t>
    <rPh sb="0" eb="1">
      <t>キュウ</t>
    </rPh>
    <rPh sb="1" eb="3">
      <t>ハイスイ</t>
    </rPh>
    <rPh sb="3" eb="5">
      <t>セツビ</t>
    </rPh>
    <rPh sb="5" eb="8">
      <t>リヨウリョウ</t>
    </rPh>
    <phoneticPr fontId="2"/>
  </si>
  <si>
    <t>利用箇所</t>
    <rPh sb="0" eb="2">
      <t>リヨウ</t>
    </rPh>
    <rPh sb="2" eb="4">
      <t>カショ</t>
    </rPh>
    <phoneticPr fontId="2"/>
  </si>
  <si>
    <t>利用時間</t>
    <rPh sb="0" eb="2">
      <t>リヨウ</t>
    </rPh>
    <rPh sb="2" eb="4">
      <t>ジカン</t>
    </rPh>
    <phoneticPr fontId="2"/>
  </si>
  <si>
    <t>電気・給排水設備利用料（飲食・物販等の販売行為で利用する場合）</t>
    <rPh sb="3" eb="8">
      <t>キュウハイスイセツビ</t>
    </rPh>
    <rPh sb="8" eb="11">
      <t>リヨウリョウ</t>
    </rPh>
    <rPh sb="24" eb="26">
      <t>リヨウ</t>
    </rPh>
    <rPh sb="28" eb="30">
      <t>バアイ</t>
    </rPh>
    <phoneticPr fontId="1"/>
  </si>
  <si>
    <t>備品
数量</t>
    <rPh sb="0" eb="2">
      <t>ビヒン</t>
    </rPh>
    <rPh sb="3" eb="5">
      <t>スウリョウ</t>
    </rPh>
    <phoneticPr fontId="2"/>
  </si>
  <si>
    <t>利用
数量</t>
    <rPh sb="0" eb="2">
      <t>リヨウ</t>
    </rPh>
    <rPh sb="3" eb="5">
      <t>スウリョウ</t>
    </rPh>
    <phoneticPr fontId="2"/>
  </si>
  <si>
    <t>ケーブルマット　　　　　　　　　　※ 無料</t>
    <rPh sb="19" eb="21">
      <t>ムリョウ</t>
    </rPh>
    <phoneticPr fontId="2"/>
  </si>
  <si>
    <t>ケーブルプロテクター（5本溝）　　 ※ 無料</t>
    <rPh sb="12" eb="13">
      <t>ホン</t>
    </rPh>
    <rPh sb="13" eb="14">
      <t>ミゾ</t>
    </rPh>
    <rPh sb="20" eb="22">
      <t>ムリョウ</t>
    </rPh>
    <phoneticPr fontId="2"/>
  </si>
  <si>
    <t>ケーブルプロテクター（3本溝） 　　※ 無料</t>
    <rPh sb="12" eb="13">
      <t>ホン</t>
    </rPh>
    <rPh sb="13" eb="14">
      <t>ミゾ</t>
    </rPh>
    <rPh sb="20" eb="22">
      <t>ムリョウ</t>
    </rPh>
    <phoneticPr fontId="2"/>
  </si>
  <si>
    <t>カラーコーン・青白（ウエイト付）　　※ 無料</t>
    <rPh sb="14" eb="15">
      <t>ツ</t>
    </rPh>
    <rPh sb="20" eb="22">
      <t>ムリョウ</t>
    </rPh>
    <phoneticPr fontId="2"/>
  </si>
  <si>
    <t>カラーコーン・赤　（ウエイト付）　　※ 無料</t>
    <rPh sb="7" eb="8">
      <t>アカ</t>
    </rPh>
    <rPh sb="14" eb="15">
      <t>ツ</t>
    </rPh>
    <rPh sb="20" eb="22">
      <t>ムリョウ</t>
    </rPh>
    <phoneticPr fontId="2"/>
  </si>
  <si>
    <t>カラーコーンバー　　　　　　　　　　※ 無料</t>
    <rPh sb="20" eb="22">
      <t>ムリョウ</t>
    </rPh>
    <phoneticPr fontId="2"/>
  </si>
  <si>
    <t>ウェイト（ステンレス粒）　　　　　　※ 無料</t>
    <rPh sb="20" eb="22">
      <t>ムリョウ</t>
    </rPh>
    <phoneticPr fontId="2"/>
  </si>
  <si>
    <t>担当者</t>
    <rPh sb="0" eb="3">
      <t>タントウシャ</t>
    </rPh>
    <phoneticPr fontId="2"/>
  </si>
  <si>
    <t>利用者</t>
    <rPh sb="0" eb="1">
      <t>リ</t>
    </rPh>
    <rPh sb="1" eb="2">
      <t>ヨウ</t>
    </rPh>
    <rPh sb="2" eb="3">
      <t>シャ</t>
    </rPh>
    <phoneticPr fontId="2"/>
  </si>
  <si>
    <t>利用日</t>
    <rPh sb="0" eb="1">
      <t>リ</t>
    </rPh>
    <rPh sb="1" eb="2">
      <t>ヨウ</t>
    </rPh>
    <rPh sb="2" eb="3">
      <t>ニチ</t>
    </rPh>
    <phoneticPr fontId="2"/>
  </si>
  <si>
    <t>確　認</t>
    <rPh sb="0" eb="1">
      <t>アキラ</t>
    </rPh>
    <rPh sb="2" eb="3">
      <t>ニン</t>
    </rPh>
    <phoneticPr fontId="2"/>
  </si>
  <si>
    <t>ワイヤレスマイク　（最大 ４回線）</t>
    <rPh sb="10" eb="12">
      <t>サイダイ</t>
    </rPh>
    <rPh sb="14" eb="16">
      <t>カイセン</t>
    </rPh>
    <phoneticPr fontId="2"/>
  </si>
  <si>
    <t>有線マイク　（最大 14回線）</t>
    <rPh sb="0" eb="2">
      <t>ユウセン</t>
    </rPh>
    <phoneticPr fontId="2"/>
  </si>
  <si>
    <t>④ 有線マイク（ダイナミックマイクロホン 57）</t>
    <rPh sb="2" eb="4">
      <t>ユウセン</t>
    </rPh>
    <phoneticPr fontId="2"/>
  </si>
  <si>
    <t>⑤ 有線マイク（ダイナミックマイクロホン 58）</t>
    <rPh sb="2" eb="4">
      <t>ユウセン</t>
    </rPh>
    <phoneticPr fontId="2"/>
  </si>
  <si>
    <t>⑥ 有線マイク（コンデンサーマイクロホン）</t>
    <rPh sb="2" eb="4">
      <t>ユウセン</t>
    </rPh>
    <phoneticPr fontId="2"/>
  </si>
  <si>
    <t>写真展</t>
    <rPh sb="0" eb="3">
      <t>シャシンテン</t>
    </rPh>
    <phoneticPr fontId="2"/>
  </si>
  <si>
    <t>サインスタンド　　　　　　　　　　　※ 無料</t>
    <rPh sb="20" eb="22">
      <t>ムリョウ</t>
    </rPh>
    <phoneticPr fontId="2"/>
  </si>
  <si>
    <t>大型映像装置・配信設備（メインスピーカー含）</t>
    <rPh sb="20" eb="21">
      <t>フク</t>
    </rPh>
    <phoneticPr fontId="2"/>
  </si>
  <si>
    <t>メインスピーカー</t>
    <phoneticPr fontId="2"/>
  </si>
  <si>
    <t>映像</t>
    <rPh sb="0" eb="2">
      <t>エイゾウ</t>
    </rPh>
    <phoneticPr fontId="2"/>
  </si>
  <si>
    <t>音響</t>
    <rPh sb="0" eb="2">
      <t>オンキョウ</t>
    </rPh>
    <phoneticPr fontId="2"/>
  </si>
  <si>
    <t>照明</t>
    <rPh sb="0" eb="2">
      <t>ショウメイ</t>
    </rPh>
    <phoneticPr fontId="2"/>
  </si>
  <si>
    <t>①　フルレンジスピーカ</t>
    <phoneticPr fontId="2"/>
  </si>
  <si>
    <t>②　サブウーファー</t>
    <phoneticPr fontId="2"/>
  </si>
  <si>
    <t>③　跳ね返りスピーカ</t>
    <rPh sb="2" eb="3">
      <t>ハ</t>
    </rPh>
    <rPh sb="4" eb="5">
      <t>カエ</t>
    </rPh>
    <phoneticPr fontId="2"/>
  </si>
  <si>
    <t>デジタルミキシングコンソール</t>
    <phoneticPr fontId="2"/>
  </si>
  <si>
    <t>アナログミキサー</t>
    <phoneticPr fontId="2"/>
  </si>
  <si>
    <t>枠</t>
    <rPh sb="0" eb="1">
      <t>ワク</t>
    </rPh>
    <phoneticPr fontId="3"/>
  </si>
  <si>
    <t>ステージ(上記以外)</t>
    <rPh sb="5" eb="9">
      <t>ジョウキイガイ</t>
    </rPh>
    <phoneticPr fontId="2"/>
  </si>
  <si>
    <t>付属品（エンド部品、カーテン）　※ 無料</t>
    <rPh sb="0" eb="2">
      <t>フゾク</t>
    </rPh>
    <rPh sb="2" eb="3">
      <t>ヒン</t>
    </rPh>
    <rPh sb="7" eb="9">
      <t>ブヒン</t>
    </rPh>
    <phoneticPr fontId="3"/>
  </si>
  <si>
    <t>ステップ（3段）　　             ※ 無料</t>
    <phoneticPr fontId="2"/>
  </si>
  <si>
    <t>ステップ（2段）　　　 　　　　　※ 無料</t>
    <phoneticPr fontId="2"/>
  </si>
  <si>
    <t>床板（カーペット付）　　　　　　※ 無料</t>
    <rPh sb="0" eb="2">
      <t>ユカイタ</t>
    </rPh>
    <rPh sb="8" eb="9">
      <t>ツキ</t>
    </rPh>
    <phoneticPr fontId="3"/>
  </si>
  <si>
    <t>ワンタッチテント　2.4ｍ*2.4ｍ（横幕、ウェイト付）</t>
    <phoneticPr fontId="2"/>
  </si>
  <si>
    <t>YAMAHA MG16XU</t>
    <phoneticPr fontId="2"/>
  </si>
  <si>
    <t>W900*D400*H1044</t>
    <phoneticPr fontId="2"/>
  </si>
  <si>
    <t>30m</t>
    <phoneticPr fontId="2"/>
  </si>
  <si>
    <t>① ハンド型マイクロホン　　　※電池用意</t>
    <rPh sb="5" eb="6">
      <t>ガタ</t>
    </rPh>
    <rPh sb="16" eb="18">
      <t>デンチ</t>
    </rPh>
    <rPh sb="18" eb="20">
      <t>ヨウイ</t>
    </rPh>
    <phoneticPr fontId="3"/>
  </si>
  <si>
    <t>② ピンマイクロホン　　 　　 ※電池用意</t>
    <phoneticPr fontId="2"/>
  </si>
  <si>
    <t>③ ヘッドセットマイクロホン　※電池用意</t>
    <rPh sb="16" eb="20">
      <t>デンチヨウイ</t>
    </rPh>
    <phoneticPr fontId="2"/>
  </si>
  <si>
    <t>ワイヤレスアンプ・ワイヤレスマイクセット　※電池用意</t>
    <phoneticPr fontId="2"/>
  </si>
  <si>
    <t>拡声器（メガホン）　※電池用意</t>
    <rPh sb="0" eb="3">
      <t>カクセイキ</t>
    </rPh>
    <phoneticPr fontId="2"/>
  </si>
  <si>
    <t>LEDパーライト（スタンド・DMXコントローラー含）</t>
    <rPh sb="24" eb="25">
      <t>フク</t>
    </rPh>
    <phoneticPr fontId="2"/>
  </si>
  <si>
    <t>組立式テント　　　3.6ｍ*2.7ｍ（横幕、ウェイト付）</t>
    <rPh sb="26" eb="27">
      <t>ツ</t>
    </rPh>
    <phoneticPr fontId="2"/>
  </si>
  <si>
    <t>マルシェテント　　2.1ｍ*2.2ｍ</t>
    <phoneticPr fontId="2"/>
  </si>
  <si>
    <t>貸出備品一覧</t>
    <rPh sb="0" eb="2">
      <t>カシダシ</t>
    </rPh>
    <rPh sb="2" eb="4">
      <t>ビヒン</t>
    </rPh>
    <rPh sb="4" eb="6">
      <t>イチラン</t>
    </rPh>
    <phoneticPr fontId="2"/>
  </si>
  <si>
    <t>備品名</t>
    <rPh sb="0" eb="3">
      <t>ビヒンメイ</t>
    </rPh>
    <phoneticPr fontId="2"/>
  </si>
  <si>
    <t>品番</t>
    <rPh sb="0" eb="2">
      <t>ヒンバン</t>
    </rPh>
    <phoneticPr fontId="2"/>
  </si>
  <si>
    <t>画像</t>
    <rPh sb="0" eb="2">
      <t>ガゾウ</t>
    </rPh>
    <phoneticPr fontId="2"/>
  </si>
  <si>
    <t>変換器（SDI to HDMI）</t>
    <phoneticPr fontId="2"/>
  </si>
  <si>
    <t>MicroConverter 
SDI to HDMI 3G wPSU</t>
    <phoneticPr fontId="2"/>
  </si>
  <si>
    <t>映像ケーブル</t>
    <rPh sb="0" eb="2">
      <t>エイゾウ</t>
    </rPh>
    <phoneticPr fontId="2"/>
  </si>
  <si>
    <t>変換アダプタ（Mac用）</t>
    <rPh sb="10" eb="11">
      <t>ヨウ</t>
    </rPh>
    <phoneticPr fontId="2"/>
  </si>
  <si>
    <t>USB-C Digital AV Multiportアダプタ</t>
    <phoneticPr fontId="2"/>
  </si>
  <si>
    <t>LANケーブル(5ｍ)</t>
    <phoneticPr fontId="2"/>
  </si>
  <si>
    <t>ETC6A-05-N</t>
    <phoneticPr fontId="2"/>
  </si>
  <si>
    <t>LANケーブル(10ｍ)</t>
    <phoneticPr fontId="2"/>
  </si>
  <si>
    <t>ETC6A-10-N</t>
    <phoneticPr fontId="2"/>
  </si>
  <si>
    <t>LANケーブル(15ｍ)</t>
  </si>
  <si>
    <t>ETC6A-15-N</t>
  </si>
  <si>
    <t>LANケーブル(30ｍ)</t>
    <phoneticPr fontId="2"/>
  </si>
  <si>
    <t>ETC6A-30-N</t>
    <phoneticPr fontId="2"/>
  </si>
  <si>
    <t>HDMI</t>
    <phoneticPr fontId="2"/>
  </si>
  <si>
    <r>
      <t xml:space="preserve">小型カメラ
</t>
    </r>
    <r>
      <rPr>
        <b/>
        <sz val="14"/>
        <color theme="1"/>
        <rFont val="BIZ UDPゴシック"/>
        <family val="3"/>
        <charset val="128"/>
      </rPr>
      <t>（各種ケーブル・三脚あり）</t>
    </r>
    <rPh sb="0" eb="2">
      <t>コガタ</t>
    </rPh>
    <rPh sb="7" eb="9">
      <t>カクシュ</t>
    </rPh>
    <rPh sb="14" eb="16">
      <t>サンキャク</t>
    </rPh>
    <phoneticPr fontId="2"/>
  </si>
  <si>
    <t>Panasonic 
（HC-VX992MS）</t>
    <phoneticPr fontId="2"/>
  </si>
  <si>
    <t>フルレンジスピーカー</t>
  </si>
  <si>
    <t>F１　Model　812</t>
  </si>
  <si>
    <t>サブウーファー</t>
  </si>
  <si>
    <t>F１　Subwoofer</t>
  </si>
  <si>
    <t>跳ね返りスピーカー</t>
    <rPh sb="0" eb="1">
      <t>ハ</t>
    </rPh>
    <rPh sb="2" eb="3">
      <t>カエ</t>
    </rPh>
    <phoneticPr fontId="2"/>
  </si>
  <si>
    <t>スピーカースタンド</t>
    <phoneticPr fontId="2"/>
  </si>
  <si>
    <t>スピーカーケーブル（５m）</t>
    <phoneticPr fontId="2"/>
  </si>
  <si>
    <t>SC05NL</t>
    <phoneticPr fontId="2"/>
  </si>
  <si>
    <t>スピーカーケーブル（10m）</t>
    <phoneticPr fontId="2"/>
  </si>
  <si>
    <t>SC10NL</t>
    <phoneticPr fontId="2"/>
  </si>
  <si>
    <r>
      <t xml:space="preserve">ワイヤレスマイク
（ハンド型マイクロホン）
</t>
    </r>
    <r>
      <rPr>
        <sz val="18"/>
        <color theme="1"/>
        <rFont val="BIZ UDPゴシック"/>
        <family val="3"/>
        <charset val="128"/>
      </rPr>
      <t>　　　　　　　※電池用意</t>
    </r>
    <rPh sb="13" eb="14">
      <t>ガタ</t>
    </rPh>
    <rPh sb="30" eb="32">
      <t>デンチ</t>
    </rPh>
    <rPh sb="32" eb="34">
      <t>ヨウイ</t>
    </rPh>
    <phoneticPr fontId="2"/>
  </si>
  <si>
    <t xml:space="preserve"> SKM300G4-S
（MMD945）</t>
    <phoneticPr fontId="2"/>
  </si>
  <si>
    <r>
      <t>ワイヤレスマイク
（ピンマイクロホン）
　　　</t>
    </r>
    <r>
      <rPr>
        <sz val="18"/>
        <color theme="1"/>
        <rFont val="BIZ UDPゴシック"/>
        <family val="3"/>
        <charset val="128"/>
      </rPr>
      <t>　　　　※電池用意</t>
    </r>
    <phoneticPr fontId="2"/>
  </si>
  <si>
    <t xml:space="preserve"> SK300G4-RC
（ME-2）</t>
    <phoneticPr fontId="2"/>
  </si>
  <si>
    <r>
      <t>ワイヤレスマイク
（ヘッドセットマイクロホン）
　　　　　　</t>
    </r>
    <r>
      <rPr>
        <sz val="18"/>
        <color theme="1"/>
        <rFont val="BIZ UDPゴシック"/>
        <family val="3"/>
        <charset val="128"/>
      </rPr>
      <t>　※電池用意</t>
    </r>
    <phoneticPr fontId="2"/>
  </si>
  <si>
    <t>SK300G4-RC
（HSP Essential Omni）</t>
    <phoneticPr fontId="2"/>
  </si>
  <si>
    <t>有線マイク
ダイナミックマイクマイクロホン（57）</t>
    <rPh sb="0" eb="2">
      <t>ユウセン</t>
    </rPh>
    <phoneticPr fontId="2"/>
  </si>
  <si>
    <t xml:space="preserve"> BETA57A-X</t>
  </si>
  <si>
    <t>有線マイク
ダイナミックマイクマイクロホン（５８）</t>
    <rPh sb="0" eb="2">
      <t>ユウセン</t>
    </rPh>
    <phoneticPr fontId="2"/>
  </si>
  <si>
    <t xml:space="preserve"> SM58SE</t>
    <phoneticPr fontId="2"/>
  </si>
  <si>
    <t>有線マイク
コンデンサーマイクロホン</t>
    <rPh sb="0" eb="2">
      <t>ユウセン</t>
    </rPh>
    <phoneticPr fontId="2"/>
  </si>
  <si>
    <t xml:space="preserve"> C314</t>
  </si>
  <si>
    <t>マイクケーブル（５m）</t>
    <phoneticPr fontId="2"/>
  </si>
  <si>
    <t>EC05-B</t>
    <phoneticPr fontId="2"/>
  </si>
  <si>
    <t>マイクケーブル（10m）</t>
    <phoneticPr fontId="2"/>
  </si>
  <si>
    <t>EC10-B</t>
    <phoneticPr fontId="2"/>
  </si>
  <si>
    <t>マイクケーブル（15m）</t>
    <phoneticPr fontId="2"/>
  </si>
  <si>
    <t>EC15-B</t>
  </si>
  <si>
    <t>マイクスタンド（卓上）</t>
    <rPh sb="8" eb="10">
      <t>タクジョウ</t>
    </rPh>
    <phoneticPr fontId="2"/>
  </si>
  <si>
    <r>
      <t xml:space="preserve">ワイヤレスアンプ・ワイヤレスマイク
</t>
    </r>
    <r>
      <rPr>
        <sz val="18"/>
        <color theme="1"/>
        <rFont val="BIZ UDPゴシック"/>
        <family val="3"/>
        <charset val="128"/>
      </rPr>
      <t>　　　　　　　　　　　　　　　　　※電池用意</t>
    </r>
    <rPh sb="36" eb="38">
      <t>デンチ</t>
    </rPh>
    <rPh sb="38" eb="40">
      <t>ヨウイ</t>
    </rPh>
    <phoneticPr fontId="2"/>
  </si>
  <si>
    <r>
      <t xml:space="preserve">TOA
</t>
    </r>
    <r>
      <rPr>
        <sz val="16"/>
        <color theme="1"/>
        <rFont val="BIZ UDPゴシック"/>
        <family val="3"/>
        <charset val="128"/>
      </rPr>
      <t>（WA-2700SC×1）
（WTU-1720×1）
 （WM-1220×2）</t>
    </r>
    <phoneticPr fontId="2"/>
  </si>
  <si>
    <t>マイク・ラインマッチングトランスコネクタ</t>
    <phoneticPr fontId="2"/>
  </si>
  <si>
    <t>Yケーブル 
（→RCA）</t>
    <phoneticPr fontId="2"/>
  </si>
  <si>
    <t>MST-1.5</t>
    <phoneticPr fontId="2"/>
  </si>
  <si>
    <t>Yケーブル 
（→フォーン）</t>
    <phoneticPr fontId="2"/>
  </si>
  <si>
    <t>ATL462A/3.0</t>
    <phoneticPr fontId="2"/>
  </si>
  <si>
    <t>MIDAS
（M32R Live）</t>
    <phoneticPr fontId="2"/>
  </si>
  <si>
    <t>MG16XU</t>
    <phoneticPr fontId="2"/>
  </si>
  <si>
    <t>スイッチャー</t>
    <phoneticPr fontId="2"/>
  </si>
  <si>
    <t>ATEM Mini Pro</t>
    <phoneticPr fontId="2"/>
  </si>
  <si>
    <t xml:space="preserve">マルチケーブル </t>
    <phoneticPr fontId="2"/>
  </si>
  <si>
    <t>8C10-E3
8C30-E3</t>
    <phoneticPr fontId="2"/>
  </si>
  <si>
    <t>各1</t>
    <rPh sb="0" eb="1">
      <t>カク</t>
    </rPh>
    <phoneticPr fontId="2"/>
  </si>
  <si>
    <t>8B1N2
8B2N1</t>
    <phoneticPr fontId="2"/>
  </si>
  <si>
    <t>各１</t>
    <rPh sb="0" eb="1">
      <t>カク</t>
    </rPh>
    <phoneticPr fontId="2"/>
  </si>
  <si>
    <t>DIボックス</t>
    <phoneticPr fontId="2"/>
  </si>
  <si>
    <t>ART
（dPDB 2ch）</t>
    <phoneticPr fontId="2"/>
  </si>
  <si>
    <t xml:space="preserve">フェーダーボックス </t>
    <phoneticPr fontId="2"/>
  </si>
  <si>
    <t xml:space="preserve">ヘッドフォン </t>
    <phoneticPr fontId="2"/>
  </si>
  <si>
    <t>K240 STUDIO-Y3</t>
  </si>
  <si>
    <t>18P　HEX</t>
    <phoneticPr fontId="2"/>
  </si>
  <si>
    <t>スタンドハンガーセット
（ウェイト・スタンドカバー付き）</t>
    <rPh sb="25" eb="26">
      <t>ツ</t>
    </rPh>
    <phoneticPr fontId="2"/>
  </si>
  <si>
    <t>DMXコントローラー</t>
    <phoneticPr fontId="2"/>
  </si>
  <si>
    <t>ステージ　枠</t>
    <phoneticPr fontId="2"/>
  </si>
  <si>
    <t>ステージ　床板
（裏面カーペット仕様）</t>
    <rPh sb="5" eb="7">
      <t>ユカイタ</t>
    </rPh>
    <rPh sb="9" eb="11">
      <t>ウラメン</t>
    </rPh>
    <rPh sb="16" eb="18">
      <t>シヨウ</t>
    </rPh>
    <phoneticPr fontId="2"/>
  </si>
  <si>
    <t>W900*D900*H20</t>
    <phoneticPr fontId="2"/>
  </si>
  <si>
    <t>ステージ　ステップ
（2段型／３段型）</t>
    <rPh sb="12" eb="13">
      <t>ダン</t>
    </rPh>
    <rPh sb="13" eb="14">
      <t>ガタ</t>
    </rPh>
    <rPh sb="16" eb="17">
      <t>ダン</t>
    </rPh>
    <rPh sb="17" eb="18">
      <t>ガタ</t>
    </rPh>
    <phoneticPr fontId="2"/>
  </si>
  <si>
    <t xml:space="preserve">	W950×D600×H400
W950×D900×H675</t>
    <phoneticPr fontId="2"/>
  </si>
  <si>
    <t>各３</t>
    <rPh sb="0" eb="1">
      <t>カク</t>
    </rPh>
    <phoneticPr fontId="2"/>
  </si>
  <si>
    <t>ステージ用　カーテン</t>
    <rPh sb="4" eb="5">
      <t>ヨウ</t>
    </rPh>
    <phoneticPr fontId="2"/>
  </si>
  <si>
    <t>H600
H900</t>
    <phoneticPr fontId="2"/>
  </si>
  <si>
    <t>ステージ　カーテン取付フック</t>
    <phoneticPr fontId="2"/>
  </si>
  <si>
    <t>―</t>
    <phoneticPr fontId="2"/>
  </si>
  <si>
    <t>ステージ　エンド部品</t>
    <phoneticPr fontId="2"/>
  </si>
  <si>
    <t>演台</t>
    <rPh sb="0" eb="1">
      <t>エン</t>
    </rPh>
    <rPh sb="1" eb="2">
      <t>ダイ</t>
    </rPh>
    <phoneticPr fontId="2"/>
  </si>
  <si>
    <t>長机</t>
    <rPh sb="0" eb="2">
      <t>ナガヅクエ</t>
    </rPh>
    <phoneticPr fontId="2"/>
  </si>
  <si>
    <t>折りたたみ椅子</t>
    <rPh sb="0" eb="1">
      <t>オ</t>
    </rPh>
    <rPh sb="5" eb="7">
      <t>イス</t>
    </rPh>
    <phoneticPr fontId="2"/>
  </si>
  <si>
    <r>
      <t xml:space="preserve">拡声器（メガホン）
</t>
    </r>
    <r>
      <rPr>
        <sz val="18"/>
        <color theme="1"/>
        <rFont val="BIZ UDPゴシック"/>
        <family val="3"/>
        <charset val="128"/>
      </rPr>
      <t>　　　　※電池用意</t>
    </r>
    <rPh sb="0" eb="3">
      <t>カクセイキ</t>
    </rPh>
    <rPh sb="15" eb="17">
      <t>デンチ</t>
    </rPh>
    <rPh sb="17" eb="19">
      <t>ヨウイ</t>
    </rPh>
    <phoneticPr fontId="2"/>
  </si>
  <si>
    <t>組立式テント</t>
    <rPh sb="0" eb="2">
      <t>クミタテ</t>
    </rPh>
    <rPh sb="2" eb="3">
      <t>シキ</t>
    </rPh>
    <phoneticPr fontId="2"/>
  </si>
  <si>
    <t>ワンタッチテント</t>
    <phoneticPr fontId="2"/>
  </si>
  <si>
    <t>無償</t>
    <rPh sb="0" eb="2">
      <t>ムショウ</t>
    </rPh>
    <phoneticPr fontId="2"/>
  </si>
  <si>
    <t>ケーブルプロテクター（５本溝）</t>
    <rPh sb="12" eb="14">
      <t>ホンミゾ</t>
    </rPh>
    <phoneticPr fontId="2"/>
  </si>
  <si>
    <t>ケーブルプロテクター（３本溝）</t>
    <rPh sb="12" eb="14">
      <t>ホンミゾ</t>
    </rPh>
    <phoneticPr fontId="2"/>
  </si>
  <si>
    <t>カラーコーン　青白
（ウエイト付き）</t>
    <rPh sb="7" eb="9">
      <t>アオシロ</t>
    </rPh>
    <rPh sb="15" eb="16">
      <t>ツ</t>
    </rPh>
    <phoneticPr fontId="2"/>
  </si>
  <si>
    <t>カラーコーン　赤
（ウエイト付き）</t>
    <rPh sb="7" eb="8">
      <t>アカ</t>
    </rPh>
    <rPh sb="14" eb="15">
      <t>ツ</t>
    </rPh>
    <phoneticPr fontId="2"/>
  </si>
  <si>
    <t>カラーコーンバー</t>
    <phoneticPr fontId="2"/>
  </si>
  <si>
    <t>サインスタンド</t>
    <phoneticPr fontId="2"/>
  </si>
  <si>
    <t>箇所</t>
    <rPh sb="0" eb="2">
      <t>カショ</t>
    </rPh>
    <phoneticPr fontId="2"/>
  </si>
  <si>
    <t>規格等</t>
    <rPh sb="0" eb="3">
      <t>キカクトウ</t>
    </rPh>
    <phoneticPr fontId="2"/>
  </si>
  <si>
    <t>利用
箇所</t>
    <rPh sb="0" eb="2">
      <t>リヨウ</t>
    </rPh>
    <rPh sb="3" eb="5">
      <t>カショ</t>
    </rPh>
    <phoneticPr fontId="2"/>
  </si>
  <si>
    <t>利用
時間</t>
    <rPh sb="0" eb="2">
      <t>リヨウ</t>
    </rPh>
    <rPh sb="3" eb="5">
      <t>ジカン</t>
    </rPh>
    <phoneticPr fontId="2"/>
  </si>
  <si>
    <t>電気利用料　（ホール：6箇所）</t>
    <rPh sb="0" eb="2">
      <t>デンキ</t>
    </rPh>
    <rPh sb="2" eb="5">
      <t>リヨウリョウ</t>
    </rPh>
    <rPh sb="4" eb="5">
      <t>リョウ</t>
    </rPh>
    <phoneticPr fontId="2"/>
  </si>
  <si>
    <t>電気利用料　（広場　：6箇所）</t>
    <rPh sb="0" eb="2">
      <t>デンキ</t>
    </rPh>
    <rPh sb="2" eb="5">
      <t>リヨウリョウ</t>
    </rPh>
    <rPh sb="4" eb="5">
      <t>リョウ</t>
    </rPh>
    <rPh sb="7" eb="9">
      <t>ヒロバ</t>
    </rPh>
    <phoneticPr fontId="2"/>
  </si>
  <si>
    <t>給排水設備利用料　（ホール：4箇所）</t>
    <rPh sb="0" eb="1">
      <t>キュウ</t>
    </rPh>
    <rPh sb="1" eb="3">
      <t>ハイスイ</t>
    </rPh>
    <rPh sb="3" eb="5">
      <t>セツビ</t>
    </rPh>
    <rPh sb="5" eb="8">
      <t>リヨウリョウ</t>
    </rPh>
    <phoneticPr fontId="2"/>
  </si>
  <si>
    <t>給排水設備利用料　（広場　：4箇所）</t>
    <rPh sb="0" eb="1">
      <t>キュウ</t>
    </rPh>
    <rPh sb="1" eb="3">
      <t>ハイスイ</t>
    </rPh>
    <rPh sb="3" eb="5">
      <t>セツビ</t>
    </rPh>
    <rPh sb="5" eb="8">
      <t>リヨウリョウ</t>
    </rPh>
    <rPh sb="10" eb="12">
      <t>ヒロバ</t>
    </rPh>
    <phoneticPr fontId="2"/>
  </si>
  <si>
    <t>減免割合</t>
    <rPh sb="0" eb="4">
      <t>ゲンメンワリアイ</t>
    </rPh>
    <phoneticPr fontId="2"/>
  </si>
  <si>
    <t>減免額</t>
    <rPh sb="0" eb="2">
      <t>ゲンメン</t>
    </rPh>
    <rPh sb="2" eb="3">
      <t>ガク</t>
    </rPh>
    <phoneticPr fontId="2"/>
  </si>
  <si>
    <t>請求額（１日当たり）</t>
    <rPh sb="0" eb="3">
      <t>セイキュウガク</t>
    </rPh>
    <rPh sb="5" eb="7">
      <t>ニチア</t>
    </rPh>
    <phoneticPr fontId="2"/>
  </si>
  <si>
    <t>アフレア
備品利用料計算表</t>
    <rPh sb="5" eb="7">
      <t>ビヒン</t>
    </rPh>
    <rPh sb="7" eb="9">
      <t>リヨウ</t>
    </rPh>
    <rPh sb="10" eb="12">
      <t>ケイサン</t>
    </rPh>
    <rPh sb="12" eb="13">
      <t>ヒョウ</t>
    </rPh>
    <phoneticPr fontId="2"/>
  </si>
  <si>
    <t>ステージ①（4.5ｍ*8.15ｍ）</t>
    <phoneticPr fontId="2"/>
  </si>
  <si>
    <t>ステージ②（3.6ｍ*9.95ｍ）</t>
    <phoneticPr fontId="2"/>
  </si>
  <si>
    <t>ステージ③（3.6ｍ*8.15ｍ）</t>
    <phoneticPr fontId="2"/>
  </si>
  <si>
    <t>ステージ④（3.6ｍ*6.35ｍ）</t>
    <phoneticPr fontId="2"/>
  </si>
  <si>
    <t>ステージ⑤（2.7ｍ*6.35ｍ）</t>
    <phoneticPr fontId="2"/>
  </si>
  <si>
    <t>ステージ②（3.6ｍ*8.15ｍ）</t>
    <phoneticPr fontId="2"/>
  </si>
  <si>
    <t>ステージ③（3.6ｍ*6.35ｍ）</t>
    <phoneticPr fontId="2"/>
  </si>
  <si>
    <t>ステージ④（2.7ｍ*6.35ｍ）</t>
    <phoneticPr fontId="2"/>
  </si>
  <si>
    <t>ステージ⑤（4.55ｍ*7.2ｍ）</t>
    <phoneticPr fontId="2"/>
  </si>
  <si>
    <t>ステージ⑥（4.55ｍ*6.3ｍ）</t>
    <phoneticPr fontId="2"/>
  </si>
  <si>
    <t>ステージ⑦（2.75ｍ*6.3ｍ）</t>
    <phoneticPr fontId="2"/>
  </si>
  <si>
    <t>12T-RCA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</si>
</sst>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\ @"/>
    <numFmt numFmtId="178" formatCode="#,##0\ ;[Red]\△\ #,##0\ "/>
    <numFmt numFmtId="179" formatCode="\(aaa\)"/>
    <numFmt numFmtId="180" formatCode="[$]ggge&quot;年&quot;m&quot;月&quot;d&quot;日&quot;;@" x16r2:formatCode16="[$-ja-JP-x-gannen]ggge&quot;年&quot;m&quot;月&quot;d&quot;日&quot;;@"/>
    <numFmt numFmtId="181" formatCode="#,##0\ ;[Red]\△#,##0\ "/>
  </numFmts>
  <fonts count="46" x14ac:knownFonts="1"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0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8"/>
      <color theme="1"/>
      <name val="BIZ UDPゴシック"/>
      <family val="3"/>
    </font>
    <font>
      <sz val="15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9" fillId="0" borderId="0"/>
    <xf numFmtId="38" fontId="22" fillId="0" borderId="0" applyFont="0" applyFill="0" applyBorder="0" applyAlignment="0" applyProtection="0">
      <alignment vertical="center"/>
    </xf>
  </cellStyleXfs>
  <cellXfs count="7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4" borderId="1" xfId="0" applyFont="1" applyFill="1" applyBorder="1" applyAlignment="1">
      <alignment vertical="center" shrinkToFit="1"/>
    </xf>
    <xf numFmtId="0" fontId="5" fillId="4" borderId="1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7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176" fontId="1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vertical="center" shrinkToFit="1"/>
    </xf>
    <xf numFmtId="177" fontId="12" fillId="0" borderId="5" xfId="0" applyNumberFormat="1" applyFont="1" applyFill="1" applyBorder="1" applyAlignment="1">
      <alignment vertical="center" wrapText="1" shrinkToFit="1"/>
    </xf>
    <xf numFmtId="177" fontId="12" fillId="0" borderId="36" xfId="0" applyNumberFormat="1" applyFont="1" applyFill="1" applyBorder="1" applyAlignment="1">
      <alignment vertical="center" wrapText="1" shrinkToFit="1"/>
    </xf>
    <xf numFmtId="177" fontId="13" fillId="0" borderId="9" xfId="0" applyNumberFormat="1" applyFont="1" applyFill="1" applyBorder="1" applyAlignment="1">
      <alignment vertical="center" wrapText="1" shrinkToFit="1"/>
    </xf>
    <xf numFmtId="177" fontId="12" fillId="0" borderId="4" xfId="0" applyNumberFormat="1" applyFont="1" applyFill="1" applyBorder="1" applyAlignment="1">
      <alignment vertical="center" wrapText="1" shrinkToFit="1"/>
    </xf>
    <xf numFmtId="177" fontId="12" fillId="0" borderId="11" xfId="0" applyNumberFormat="1" applyFont="1" applyFill="1" applyBorder="1" applyAlignment="1">
      <alignment vertical="center" wrapText="1" shrinkToFit="1"/>
    </xf>
    <xf numFmtId="177" fontId="12" fillId="0" borderId="24" xfId="0" applyNumberFormat="1" applyFont="1" applyFill="1" applyBorder="1" applyAlignment="1">
      <alignment horizontal="left" vertical="center" wrapText="1" shrinkToFit="1"/>
    </xf>
    <xf numFmtId="177" fontId="12" fillId="0" borderId="7" xfId="0" applyNumberFormat="1" applyFont="1" applyFill="1" applyBorder="1" applyAlignment="1">
      <alignment vertical="center" wrapText="1" shrinkToFi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 shrinkToFit="1"/>
    </xf>
    <xf numFmtId="178" fontId="12" fillId="0" borderId="0" xfId="0" applyNumberFormat="1" applyFont="1" applyFill="1" applyAlignment="1">
      <alignment horizontal="right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178" fontId="12" fillId="0" borderId="27" xfId="0" applyNumberFormat="1" applyFont="1" applyFill="1" applyBorder="1" applyAlignment="1">
      <alignment horizontal="right" vertical="center" shrinkToFit="1"/>
    </xf>
    <xf numFmtId="0" fontId="12" fillId="0" borderId="30" xfId="0" applyFont="1" applyFill="1" applyBorder="1" applyAlignment="1">
      <alignment horizontal="center" vertical="center" wrapText="1"/>
    </xf>
    <xf numFmtId="176" fontId="12" fillId="0" borderId="28" xfId="0" applyNumberFormat="1" applyFont="1" applyFill="1" applyBorder="1" applyAlignment="1">
      <alignment horizontal="center" vertical="center"/>
    </xf>
    <xf numFmtId="177" fontId="12" fillId="0" borderId="47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77" fontId="15" fillId="0" borderId="18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77" fontId="15" fillId="0" borderId="44" xfId="0" applyNumberFormat="1" applyFont="1" applyFill="1" applyBorder="1" applyAlignment="1">
      <alignment vertical="center" wrapText="1"/>
    </xf>
    <xf numFmtId="0" fontId="14" fillId="0" borderId="42" xfId="0" applyFont="1" applyFill="1" applyBorder="1" applyAlignment="1">
      <alignment vertical="center" wrapText="1"/>
    </xf>
    <xf numFmtId="177" fontId="12" fillId="0" borderId="40" xfId="0" applyNumberFormat="1" applyFont="1" applyFill="1" applyBorder="1" applyAlignment="1">
      <alignment vertical="center" wrapText="1"/>
    </xf>
    <xf numFmtId="177" fontId="15" fillId="0" borderId="40" xfId="0" applyNumberFormat="1" applyFont="1" applyFill="1" applyBorder="1" applyAlignment="1">
      <alignment vertical="center" wrapText="1"/>
    </xf>
    <xf numFmtId="177" fontId="15" fillId="0" borderId="41" xfId="0" applyNumberFormat="1" applyFont="1" applyFill="1" applyBorder="1" applyAlignment="1">
      <alignment vertical="center" wrapText="1"/>
    </xf>
    <xf numFmtId="177" fontId="12" fillId="0" borderId="46" xfId="0" applyNumberFormat="1" applyFont="1" applyFill="1" applyBorder="1" applyAlignment="1">
      <alignment vertical="center" wrapText="1" shrinkToFit="1"/>
    </xf>
    <xf numFmtId="177" fontId="12" fillId="0" borderId="50" xfId="0" applyNumberFormat="1" applyFont="1" applyFill="1" applyBorder="1" applyAlignment="1">
      <alignment vertical="center" wrapText="1"/>
    </xf>
    <xf numFmtId="178" fontId="12" fillId="0" borderId="35" xfId="0" applyNumberFormat="1" applyFont="1" applyBorder="1" applyAlignment="1">
      <alignment horizontal="right" vertical="center"/>
    </xf>
    <xf numFmtId="178" fontId="12" fillId="0" borderId="49" xfId="0" applyNumberFormat="1" applyFont="1" applyBorder="1" applyAlignment="1">
      <alignment horizontal="right" vertical="center"/>
    </xf>
    <xf numFmtId="177" fontId="12" fillId="0" borderId="18" xfId="0" applyNumberFormat="1" applyFont="1" applyFill="1" applyBorder="1" applyAlignment="1">
      <alignment vertical="center" wrapText="1"/>
    </xf>
    <xf numFmtId="178" fontId="12" fillId="0" borderId="3" xfId="0" applyNumberFormat="1" applyFont="1" applyBorder="1" applyAlignment="1">
      <alignment horizontal="right" vertical="center"/>
    </xf>
    <xf numFmtId="178" fontId="12" fillId="0" borderId="17" xfId="0" applyNumberFormat="1" applyFont="1" applyBorder="1" applyAlignment="1">
      <alignment horizontal="right" vertical="center"/>
    </xf>
    <xf numFmtId="178" fontId="12" fillId="0" borderId="1" xfId="0" applyNumberFormat="1" applyFont="1" applyBorder="1" applyAlignment="1">
      <alignment horizontal="right" vertical="center"/>
    </xf>
    <xf numFmtId="178" fontId="12" fillId="0" borderId="16" xfId="0" applyNumberFormat="1" applyFont="1" applyBorder="1" applyAlignment="1">
      <alignment horizontal="right" vertical="center"/>
    </xf>
    <xf numFmtId="178" fontId="12" fillId="0" borderId="31" xfId="0" applyNumberFormat="1" applyFont="1" applyFill="1" applyBorder="1" applyAlignment="1">
      <alignment horizontal="right" vertical="center"/>
    </xf>
    <xf numFmtId="178" fontId="12" fillId="0" borderId="15" xfId="0" applyNumberFormat="1" applyFont="1" applyFill="1" applyBorder="1" applyAlignment="1">
      <alignment horizontal="right" vertical="center"/>
    </xf>
    <xf numFmtId="178" fontId="12" fillId="0" borderId="1" xfId="0" applyNumberFormat="1" applyFont="1" applyFill="1" applyBorder="1" applyAlignment="1">
      <alignment horizontal="right" vertical="center"/>
    </xf>
    <xf numFmtId="178" fontId="12" fillId="0" borderId="16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 vertical="center" wrapText="1"/>
    </xf>
    <xf numFmtId="178" fontId="12" fillId="0" borderId="49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177" fontId="12" fillId="0" borderId="44" xfId="0" applyNumberFormat="1" applyFont="1" applyFill="1" applyBorder="1" applyAlignment="1">
      <alignment vertical="center" wrapText="1"/>
    </xf>
    <xf numFmtId="178" fontId="12" fillId="0" borderId="39" xfId="0" applyNumberFormat="1" applyFont="1" applyBorder="1" applyAlignment="1">
      <alignment horizontal="right" vertical="center"/>
    </xf>
    <xf numFmtId="178" fontId="12" fillId="0" borderId="22" xfId="0" applyNumberFormat="1" applyFont="1" applyFill="1" applyBorder="1" applyAlignment="1">
      <alignment horizontal="right" vertical="center"/>
    </xf>
    <xf numFmtId="178" fontId="12" fillId="0" borderId="39" xfId="0" applyNumberFormat="1" applyFont="1" applyFill="1" applyBorder="1" applyAlignment="1">
      <alignment horizontal="right" vertical="center"/>
    </xf>
    <xf numFmtId="178" fontId="12" fillId="0" borderId="2" xfId="0" applyNumberFormat="1" applyFont="1" applyFill="1" applyBorder="1" applyAlignment="1">
      <alignment horizontal="right" vertical="center"/>
    </xf>
    <xf numFmtId="178" fontId="12" fillId="0" borderId="21" xfId="0" applyNumberFormat="1" applyFont="1" applyFill="1" applyBorder="1" applyAlignment="1">
      <alignment horizontal="right" vertical="center"/>
    </xf>
    <xf numFmtId="178" fontId="12" fillId="0" borderId="3" xfId="0" applyNumberFormat="1" applyFont="1" applyFill="1" applyBorder="1" applyAlignment="1">
      <alignment horizontal="right" vertical="center"/>
    </xf>
    <xf numFmtId="178" fontId="12" fillId="0" borderId="17" xfId="0" applyNumberFormat="1" applyFont="1" applyFill="1" applyBorder="1" applyAlignment="1">
      <alignment horizontal="right" vertical="center"/>
    </xf>
    <xf numFmtId="178" fontId="10" fillId="5" borderId="57" xfId="0" applyNumberFormat="1" applyFont="1" applyFill="1" applyBorder="1" applyAlignment="1">
      <alignment horizontal="right" vertical="center" shrinkToFit="1"/>
    </xf>
    <xf numFmtId="178" fontId="12" fillId="0" borderId="58" xfId="0" applyNumberFormat="1" applyFont="1" applyFill="1" applyBorder="1" applyAlignment="1">
      <alignment horizontal="right" vertical="center" shrinkToFit="1"/>
    </xf>
    <xf numFmtId="178" fontId="12" fillId="0" borderId="59" xfId="0" applyNumberFormat="1" applyFont="1" applyFill="1" applyBorder="1" applyAlignment="1">
      <alignment horizontal="right" vertical="center" shrinkToFit="1"/>
    </xf>
    <xf numFmtId="178" fontId="10" fillId="5" borderId="60" xfId="0" applyNumberFormat="1" applyFont="1" applyFill="1" applyBorder="1" applyAlignment="1">
      <alignment horizontal="right" vertical="center" shrinkToFit="1"/>
    </xf>
    <xf numFmtId="178" fontId="10" fillId="5" borderId="61" xfId="0" applyNumberFormat="1" applyFont="1" applyFill="1" applyBorder="1" applyAlignment="1">
      <alignment horizontal="right" vertical="center" shrinkToFit="1"/>
    </xf>
    <xf numFmtId="178" fontId="10" fillId="5" borderId="62" xfId="0" applyNumberFormat="1" applyFont="1" applyFill="1" applyBorder="1" applyAlignment="1">
      <alignment horizontal="right" vertical="center" shrinkToFit="1"/>
    </xf>
    <xf numFmtId="178" fontId="10" fillId="5" borderId="58" xfId="0" applyNumberFormat="1" applyFont="1" applyFill="1" applyBorder="1" applyAlignment="1">
      <alignment horizontal="right" vertical="center" shrinkToFit="1"/>
    </xf>
    <xf numFmtId="178" fontId="13" fillId="0" borderId="63" xfId="0" applyNumberFormat="1" applyFont="1" applyFill="1" applyBorder="1" applyAlignment="1">
      <alignment horizontal="right" vertical="center" shrinkToFit="1"/>
    </xf>
    <xf numFmtId="178" fontId="12" fillId="0" borderId="63" xfId="0" applyNumberFormat="1" applyFont="1" applyFill="1" applyBorder="1" applyAlignment="1">
      <alignment horizontal="right" vertical="center" shrinkToFit="1"/>
    </xf>
    <xf numFmtId="178" fontId="12" fillId="0" borderId="62" xfId="0" applyNumberFormat="1" applyFont="1" applyFill="1" applyBorder="1" applyAlignment="1">
      <alignment horizontal="right" vertical="center" shrinkToFit="1"/>
    </xf>
    <xf numFmtId="178" fontId="10" fillId="5" borderId="59" xfId="0" applyNumberFormat="1" applyFont="1" applyFill="1" applyBorder="1" applyAlignment="1">
      <alignment horizontal="right" vertical="center" shrinkToFit="1"/>
    </xf>
    <xf numFmtId="178" fontId="10" fillId="5" borderId="63" xfId="0" applyNumberFormat="1" applyFont="1" applyFill="1" applyBorder="1" applyAlignment="1">
      <alignment horizontal="right" vertical="center" shrinkToFit="1"/>
    </xf>
    <xf numFmtId="178" fontId="12" fillId="0" borderId="22" xfId="0" applyNumberFormat="1" applyFont="1" applyBorder="1" applyAlignment="1">
      <alignment horizontal="right" vertical="center"/>
    </xf>
    <xf numFmtId="177" fontId="12" fillId="0" borderId="25" xfId="0" applyNumberFormat="1" applyFont="1" applyFill="1" applyBorder="1" applyAlignment="1">
      <alignment vertical="center" wrapText="1"/>
    </xf>
    <xf numFmtId="178" fontId="10" fillId="5" borderId="56" xfId="0" applyNumberFormat="1" applyFont="1" applyFill="1" applyBorder="1" applyAlignment="1">
      <alignment horizontal="right" vertical="center" shrinkToFit="1"/>
    </xf>
    <xf numFmtId="178" fontId="12" fillId="0" borderId="30" xfId="0" applyNumberFormat="1" applyFont="1" applyBorder="1" applyAlignment="1">
      <alignment horizontal="right" vertical="center"/>
    </xf>
    <xf numFmtId="178" fontId="12" fillId="0" borderId="28" xfId="0" applyNumberFormat="1" applyFont="1" applyBorder="1" applyAlignment="1">
      <alignment horizontal="right" vertical="center"/>
    </xf>
    <xf numFmtId="178" fontId="20" fillId="0" borderId="23" xfId="0" applyNumberFormat="1" applyFont="1" applyFill="1" applyBorder="1" applyAlignment="1">
      <alignment vertical="center" shrinkToFit="1"/>
    </xf>
    <xf numFmtId="0" fontId="12" fillId="0" borderId="4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34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38" xfId="0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12" fillId="0" borderId="29" xfId="0" applyFont="1" applyBorder="1" applyAlignment="1">
      <alignment horizontal="right" vertical="center" wrapText="1"/>
    </xf>
    <xf numFmtId="178" fontId="20" fillId="0" borderId="55" xfId="0" applyNumberFormat="1" applyFont="1" applyFill="1" applyBorder="1" applyAlignment="1">
      <alignment vertical="center" shrinkToFit="1"/>
    </xf>
    <xf numFmtId="178" fontId="20" fillId="0" borderId="70" xfId="0" applyNumberFormat="1" applyFont="1" applyFill="1" applyBorder="1" applyAlignment="1">
      <alignment vertical="center" shrinkToFit="1"/>
    </xf>
    <xf numFmtId="178" fontId="20" fillId="0" borderId="71" xfId="0" applyNumberFormat="1" applyFont="1" applyFill="1" applyBorder="1" applyAlignment="1">
      <alignment vertical="center" shrinkToFit="1"/>
    </xf>
    <xf numFmtId="178" fontId="20" fillId="0" borderId="72" xfId="0" applyNumberFormat="1" applyFont="1" applyFill="1" applyBorder="1" applyAlignment="1">
      <alignment vertical="center" shrinkToFit="1"/>
    </xf>
    <xf numFmtId="178" fontId="20" fillId="0" borderId="54" xfId="0" applyNumberFormat="1" applyFont="1" applyFill="1" applyBorder="1" applyAlignment="1">
      <alignment vertical="center" shrinkToFit="1"/>
    </xf>
    <xf numFmtId="178" fontId="20" fillId="0" borderId="73" xfId="0" applyNumberFormat="1" applyFont="1" applyFill="1" applyBorder="1" applyAlignment="1">
      <alignment vertical="center" shrinkToFit="1"/>
    </xf>
    <xf numFmtId="178" fontId="20" fillId="0" borderId="74" xfId="0" applyNumberFormat="1" applyFont="1" applyFill="1" applyBorder="1" applyAlignment="1">
      <alignment vertical="center" shrinkToFit="1"/>
    </xf>
    <xf numFmtId="178" fontId="20" fillId="0" borderId="0" xfId="0" applyNumberFormat="1" applyFont="1" applyFill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178" fontId="20" fillId="0" borderId="68" xfId="0" applyNumberFormat="1" applyFont="1" applyFill="1" applyBorder="1" applyAlignment="1">
      <alignment vertical="center" shrinkToFit="1"/>
    </xf>
    <xf numFmtId="177" fontId="21" fillId="0" borderId="48" xfId="0" applyNumberFormat="1" applyFont="1" applyFill="1" applyBorder="1" applyAlignment="1">
      <alignment horizontal="center" vertical="center" shrinkToFit="1"/>
    </xf>
    <xf numFmtId="178" fontId="21" fillId="6" borderId="49" xfId="0" applyNumberFormat="1" applyFont="1" applyFill="1" applyBorder="1" applyAlignment="1">
      <alignment vertical="center" shrinkToFit="1"/>
    </xf>
    <xf numFmtId="177" fontId="21" fillId="0" borderId="8" xfId="0" applyNumberFormat="1" applyFont="1" applyFill="1" applyBorder="1" applyAlignment="1">
      <alignment horizontal="center" vertical="center" shrinkToFit="1"/>
    </xf>
    <xf numFmtId="178" fontId="21" fillId="6" borderId="17" xfId="0" applyNumberFormat="1" applyFont="1" applyFill="1" applyBorder="1" applyAlignment="1">
      <alignment vertical="center" shrinkToFit="1"/>
    </xf>
    <xf numFmtId="177" fontId="21" fillId="0" borderId="6" xfId="0" applyNumberFormat="1" applyFont="1" applyFill="1" applyBorder="1" applyAlignment="1">
      <alignment horizontal="center" vertical="center" shrinkToFit="1"/>
    </xf>
    <xf numFmtId="178" fontId="21" fillId="6" borderId="16" xfId="0" applyNumberFormat="1" applyFont="1" applyFill="1" applyBorder="1" applyAlignment="1">
      <alignment vertical="center" shrinkToFit="1"/>
    </xf>
    <xf numFmtId="178" fontId="21" fillId="0" borderId="17" xfId="0" applyNumberFormat="1" applyFont="1" applyFill="1" applyBorder="1" applyAlignment="1">
      <alignment vertical="center" shrinkToFit="1"/>
    </xf>
    <xf numFmtId="178" fontId="21" fillId="0" borderId="16" xfId="0" applyNumberFormat="1" applyFont="1" applyFill="1" applyBorder="1" applyAlignment="1">
      <alignment vertical="center" shrinkToFit="1"/>
    </xf>
    <xf numFmtId="177" fontId="21" fillId="0" borderId="34" xfId="0" applyNumberFormat="1" applyFont="1" applyFill="1" applyBorder="1" applyAlignment="1">
      <alignment horizontal="center" vertical="center" shrinkToFit="1"/>
    </xf>
    <xf numFmtId="178" fontId="21" fillId="0" borderId="15" xfId="0" applyNumberFormat="1" applyFont="1" applyFill="1" applyBorder="1" applyAlignment="1">
      <alignment vertical="center" shrinkToFit="1"/>
    </xf>
    <xf numFmtId="177" fontId="21" fillId="0" borderId="38" xfId="0" applyNumberFormat="1" applyFont="1" applyFill="1" applyBorder="1" applyAlignment="1">
      <alignment horizontal="center" vertical="center" shrinkToFit="1"/>
    </xf>
    <xf numFmtId="178" fontId="21" fillId="6" borderId="22" xfId="0" applyNumberFormat="1" applyFont="1" applyFill="1" applyBorder="1" applyAlignment="1">
      <alignment vertical="center" shrinkToFit="1"/>
    </xf>
    <xf numFmtId="178" fontId="21" fillId="0" borderId="22" xfId="0" applyNumberFormat="1" applyFont="1" applyFill="1" applyBorder="1" applyAlignment="1">
      <alignment vertical="center" shrinkToFit="1"/>
    </xf>
    <xf numFmtId="177" fontId="21" fillId="0" borderId="12" xfId="0" applyNumberFormat="1" applyFont="1" applyFill="1" applyBorder="1" applyAlignment="1">
      <alignment horizontal="center" vertical="center" shrinkToFit="1"/>
    </xf>
    <xf numFmtId="177" fontId="21" fillId="0" borderId="35" xfId="0" applyNumberFormat="1" applyFont="1" applyFill="1" applyBorder="1" applyAlignment="1">
      <alignment horizontal="center" vertical="center" shrinkToFit="1"/>
    </xf>
    <xf numFmtId="177" fontId="21" fillId="0" borderId="3" xfId="0" applyNumberFormat="1" applyFont="1" applyFill="1" applyBorder="1" applyAlignment="1">
      <alignment horizontal="center" vertical="center" shrinkToFit="1"/>
    </xf>
    <xf numFmtId="177" fontId="21" fillId="0" borderId="39" xfId="0" applyNumberFormat="1" applyFont="1" applyFill="1" applyBorder="1" applyAlignment="1">
      <alignment horizontal="center" vertical="center" shrinkToFit="1"/>
    </xf>
    <xf numFmtId="177" fontId="21" fillId="0" borderId="31" xfId="0" applyNumberFormat="1" applyFont="1" applyFill="1" applyBorder="1" applyAlignment="1">
      <alignment horizontal="center" vertical="center" shrinkToFit="1"/>
    </xf>
    <xf numFmtId="177" fontId="21" fillId="0" borderId="1" xfId="0" applyNumberFormat="1" applyFont="1" applyFill="1" applyBorder="1" applyAlignment="1">
      <alignment horizontal="center" vertical="center" shrinkToFit="1"/>
    </xf>
    <xf numFmtId="177" fontId="21" fillId="0" borderId="75" xfId="0" applyNumberFormat="1" applyFont="1" applyFill="1" applyBorder="1" applyAlignment="1">
      <alignment horizontal="center" vertical="center" shrinkToFit="1"/>
    </xf>
    <xf numFmtId="178" fontId="21" fillId="6" borderId="28" xfId="0" applyNumberFormat="1" applyFont="1" applyFill="1" applyBorder="1" applyAlignment="1">
      <alignment vertical="center" shrinkToFit="1"/>
    </xf>
    <xf numFmtId="38" fontId="14" fillId="0" borderId="0" xfId="3" applyFont="1" applyAlignment="1">
      <alignment horizontal="right" vertical="center" wrapText="1"/>
    </xf>
    <xf numFmtId="177" fontId="19" fillId="0" borderId="32" xfId="0" applyNumberFormat="1" applyFont="1" applyFill="1" applyBorder="1" applyAlignment="1">
      <alignment horizontal="left" vertical="center"/>
    </xf>
    <xf numFmtId="177" fontId="19" fillId="0" borderId="34" xfId="0" applyNumberFormat="1" applyFont="1" applyFill="1" applyBorder="1" applyAlignment="1">
      <alignment horizontal="left" vertical="center"/>
    </xf>
    <xf numFmtId="177" fontId="19" fillId="0" borderId="5" xfId="0" applyNumberFormat="1" applyFont="1" applyFill="1" applyBorder="1" applyAlignment="1">
      <alignment vertical="center"/>
    </xf>
    <xf numFmtId="177" fontId="19" fillId="0" borderId="6" xfId="0" applyNumberFormat="1" applyFont="1" applyFill="1" applyBorder="1" applyAlignment="1">
      <alignment vertical="center"/>
    </xf>
    <xf numFmtId="177" fontId="19" fillId="0" borderId="5" xfId="0" applyNumberFormat="1" applyFont="1" applyFill="1" applyBorder="1" applyAlignment="1">
      <alignment horizontal="left" vertical="center"/>
    </xf>
    <xf numFmtId="177" fontId="19" fillId="0" borderId="6" xfId="0" applyNumberFormat="1" applyFont="1" applyFill="1" applyBorder="1" applyAlignment="1">
      <alignment horizontal="left" vertical="center"/>
    </xf>
    <xf numFmtId="177" fontId="19" fillId="0" borderId="36" xfId="0" applyNumberFormat="1" applyFont="1" applyFill="1" applyBorder="1" applyAlignment="1">
      <alignment horizontal="left" vertical="center"/>
    </xf>
    <xf numFmtId="177" fontId="19" fillId="0" borderId="38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177" fontId="19" fillId="0" borderId="53" xfId="0" applyNumberFormat="1" applyFont="1" applyFill="1" applyBorder="1" applyAlignment="1">
      <alignment horizontal="left" vertical="center"/>
    </xf>
    <xf numFmtId="177" fontId="19" fillId="0" borderId="51" xfId="0" applyNumberFormat="1" applyFont="1" applyFill="1" applyBorder="1" applyAlignment="1">
      <alignment horizontal="left" vertical="center"/>
    </xf>
    <xf numFmtId="177" fontId="19" fillId="0" borderId="7" xfId="0" applyNumberFormat="1" applyFont="1" applyFill="1" applyBorder="1" applyAlignment="1">
      <alignment horizontal="left" vertical="center"/>
    </xf>
    <xf numFmtId="177" fontId="19" fillId="0" borderId="14" xfId="0" applyNumberFormat="1" applyFont="1" applyFill="1" applyBorder="1" applyAlignment="1">
      <alignment horizontal="left" vertical="center"/>
    </xf>
    <xf numFmtId="177" fontId="19" fillId="0" borderId="37" xfId="0" applyNumberFormat="1" applyFont="1" applyFill="1" applyBorder="1" applyAlignment="1">
      <alignment horizontal="left" vertical="center"/>
    </xf>
    <xf numFmtId="177" fontId="19" fillId="0" borderId="33" xfId="0" applyNumberFormat="1" applyFont="1" applyFill="1" applyBorder="1" applyAlignment="1">
      <alignment horizontal="left" vertical="center"/>
    </xf>
    <xf numFmtId="177" fontId="19" fillId="0" borderId="13" xfId="0" applyNumberFormat="1" applyFont="1" applyFill="1" applyBorder="1" applyAlignment="1">
      <alignment horizontal="left" vertical="center"/>
    </xf>
    <xf numFmtId="177" fontId="19" fillId="0" borderId="26" xfId="0" applyNumberFormat="1" applyFont="1" applyFill="1" applyBorder="1" applyAlignment="1">
      <alignment horizontal="left" vertical="center"/>
    </xf>
    <xf numFmtId="177" fontId="19" fillId="0" borderId="48" xfId="0" applyNumberFormat="1" applyFont="1" applyFill="1" applyBorder="1" applyAlignment="1">
      <alignment horizontal="left" vertical="center"/>
    </xf>
    <xf numFmtId="177" fontId="19" fillId="0" borderId="9" xfId="0" applyNumberFormat="1" applyFont="1" applyFill="1" applyBorder="1" applyAlignment="1">
      <alignment horizontal="left" vertical="center"/>
    </xf>
    <xf numFmtId="177" fontId="19" fillId="0" borderId="10" xfId="0" applyNumberFormat="1" applyFont="1" applyFill="1" applyBorder="1" applyAlignment="1">
      <alignment horizontal="left" vertical="center"/>
    </xf>
    <xf numFmtId="177" fontId="19" fillId="0" borderId="76" xfId="0" applyNumberFormat="1" applyFont="1" applyFill="1" applyBorder="1" applyAlignment="1">
      <alignment horizontal="left" vertical="center"/>
    </xf>
    <xf numFmtId="177" fontId="19" fillId="0" borderId="43" xfId="0" applyNumberFormat="1" applyFont="1" applyFill="1" applyBorder="1" applyAlignment="1">
      <alignment horizontal="left" vertical="center"/>
    </xf>
    <xf numFmtId="177" fontId="19" fillId="0" borderId="8" xfId="0" applyNumberFormat="1" applyFont="1" applyFill="1" applyBorder="1" applyAlignment="1">
      <alignment horizontal="left" vertical="center"/>
    </xf>
    <xf numFmtId="177" fontId="19" fillId="0" borderId="11" xfId="0" applyNumberFormat="1" applyFont="1" applyFill="1" applyBorder="1" applyAlignment="1">
      <alignment horizontal="left" vertical="center"/>
    </xf>
    <xf numFmtId="177" fontId="19" fillId="0" borderId="12" xfId="0" applyNumberFormat="1" applyFont="1" applyFill="1" applyBorder="1" applyAlignment="1">
      <alignment horizontal="left" vertical="center"/>
    </xf>
    <xf numFmtId="177" fontId="19" fillId="0" borderId="77" xfId="0" applyNumberFormat="1" applyFont="1" applyFill="1" applyBorder="1" applyAlignment="1">
      <alignment horizontal="left" vertical="center"/>
    </xf>
    <xf numFmtId="177" fontId="21" fillId="0" borderId="10" xfId="0" applyNumberFormat="1" applyFont="1" applyFill="1" applyBorder="1" applyAlignment="1">
      <alignment horizontal="center" vertical="center" shrinkToFit="1"/>
    </xf>
    <xf numFmtId="178" fontId="20" fillId="0" borderId="69" xfId="0" applyNumberFormat="1" applyFont="1" applyFill="1" applyBorder="1" applyAlignment="1">
      <alignment vertical="center" shrinkToFit="1"/>
    </xf>
    <xf numFmtId="0" fontId="12" fillId="0" borderId="10" xfId="0" applyFont="1" applyBorder="1" applyAlignment="1">
      <alignment horizontal="right" vertical="center" wrapText="1"/>
    </xf>
    <xf numFmtId="178" fontId="12" fillId="0" borderId="4" xfId="0" applyNumberFormat="1" applyFont="1" applyBorder="1" applyAlignment="1">
      <alignment horizontal="right" vertical="center"/>
    </xf>
    <xf numFmtId="178" fontId="12" fillId="0" borderId="19" xfId="0" applyNumberFormat="1" applyFont="1" applyBorder="1" applyAlignment="1">
      <alignment horizontal="right" vertical="center"/>
    </xf>
    <xf numFmtId="178" fontId="21" fillId="6" borderId="49" xfId="0" applyNumberFormat="1" applyFont="1" applyFill="1" applyBorder="1" applyAlignment="1">
      <alignment vertical="center" shrinkToFit="1"/>
    </xf>
    <xf numFmtId="178" fontId="21" fillId="6" borderId="19" xfId="0" applyNumberFormat="1" applyFont="1" applyFill="1" applyBorder="1" applyAlignment="1">
      <alignment vertical="center" shrinkToFit="1"/>
    </xf>
    <xf numFmtId="178" fontId="10" fillId="5" borderId="51" xfId="0" applyNumberFormat="1" applyFont="1" applyFill="1" applyBorder="1" applyAlignment="1">
      <alignment horizontal="right" vertical="center" shrinkToFit="1"/>
    </xf>
    <xf numFmtId="178" fontId="10" fillId="5" borderId="14" xfId="0" applyNumberFormat="1" applyFont="1" applyFill="1" applyBorder="1" applyAlignment="1">
      <alignment horizontal="right" vertical="center" shrinkToFit="1"/>
    </xf>
    <xf numFmtId="178" fontId="10" fillId="5" borderId="13" xfId="0" applyNumberFormat="1" applyFont="1" applyFill="1" applyBorder="1" applyAlignment="1">
      <alignment horizontal="right" vertical="center" shrinkToFit="1"/>
    </xf>
    <xf numFmtId="178" fontId="10" fillId="5" borderId="33" xfId="0" applyNumberFormat="1" applyFont="1" applyFill="1" applyBorder="1" applyAlignment="1">
      <alignment horizontal="right" vertical="center" shrinkToFit="1"/>
    </xf>
    <xf numFmtId="178" fontId="10" fillId="5" borderId="37" xfId="0" applyNumberFormat="1" applyFont="1" applyFill="1" applyBorder="1" applyAlignment="1">
      <alignment horizontal="right" vertical="center" shrinkToFit="1"/>
    </xf>
    <xf numFmtId="178" fontId="10" fillId="5" borderId="27" xfId="0" applyNumberFormat="1" applyFont="1" applyFill="1" applyBorder="1" applyAlignment="1">
      <alignment horizontal="right" vertical="center" shrinkToFit="1"/>
    </xf>
    <xf numFmtId="178" fontId="12" fillId="0" borderId="51" xfId="0" applyNumberFormat="1" applyFont="1" applyFill="1" applyBorder="1" applyAlignment="1">
      <alignment horizontal="right" vertical="center" shrinkToFit="1"/>
    </xf>
    <xf numFmtId="178" fontId="10" fillId="5" borderId="1" xfId="0" applyNumberFormat="1" applyFont="1" applyFill="1" applyBorder="1" applyAlignment="1">
      <alignment horizontal="right" vertical="center" shrinkToFit="1"/>
    </xf>
    <xf numFmtId="178" fontId="12" fillId="0" borderId="1" xfId="0" applyNumberFormat="1" applyFont="1" applyFill="1" applyBorder="1" applyAlignment="1">
      <alignment horizontal="right" vertical="center" shrinkToFit="1"/>
    </xf>
    <xf numFmtId="178" fontId="13" fillId="0" borderId="1" xfId="0" applyNumberFormat="1" applyFont="1" applyFill="1" applyBorder="1" applyAlignment="1">
      <alignment horizontal="right" vertical="center" shrinkToFit="1"/>
    </xf>
    <xf numFmtId="178" fontId="12" fillId="0" borderId="3" xfId="0" applyNumberFormat="1" applyFont="1" applyFill="1" applyBorder="1" applyAlignment="1">
      <alignment horizontal="right" vertical="center" shrinkToFit="1"/>
    </xf>
    <xf numFmtId="178" fontId="10" fillId="5" borderId="31" xfId="0" applyNumberFormat="1" applyFont="1" applyFill="1" applyBorder="1" applyAlignment="1">
      <alignment horizontal="right" vertical="center" shrinkToFit="1"/>
    </xf>
    <xf numFmtId="178" fontId="10" fillId="5" borderId="2" xfId="0" applyNumberFormat="1" applyFont="1" applyFill="1" applyBorder="1" applyAlignment="1">
      <alignment horizontal="right" vertical="center" shrinkToFit="1"/>
    </xf>
    <xf numFmtId="178" fontId="12" fillId="0" borderId="39" xfId="0" applyNumberFormat="1" applyFont="1" applyFill="1" applyBorder="1" applyAlignment="1">
      <alignment horizontal="right" vertical="center" shrinkToFit="1"/>
    </xf>
    <xf numFmtId="178" fontId="10" fillId="5" borderId="3" xfId="0" applyNumberFormat="1" applyFont="1" applyFill="1" applyBorder="1" applyAlignment="1">
      <alignment horizontal="right" vertical="center" shrinkToFit="1"/>
    </xf>
    <xf numFmtId="178" fontId="10" fillId="5" borderId="39" xfId="0" applyNumberFormat="1" applyFont="1" applyFill="1" applyBorder="1" applyAlignment="1">
      <alignment horizontal="right" vertical="center" shrinkToFit="1"/>
    </xf>
    <xf numFmtId="178" fontId="21" fillId="6" borderId="15" xfId="0" applyNumberFormat="1" applyFont="1" applyFill="1" applyBorder="1" applyAlignment="1">
      <alignment vertical="center" shrinkToFit="1"/>
    </xf>
    <xf numFmtId="178" fontId="21" fillId="6" borderId="21" xfId="0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 shrinkToFit="1"/>
    </xf>
    <xf numFmtId="178" fontId="10" fillId="5" borderId="0" xfId="0" applyNumberFormat="1" applyFont="1" applyFill="1" applyBorder="1" applyAlignment="1">
      <alignment horizontal="right" vertical="center" shrinkToFit="1"/>
    </xf>
    <xf numFmtId="178" fontId="10" fillId="5" borderId="63" xfId="0" applyNumberFormat="1" applyFont="1" applyFill="1" applyBorder="1" applyAlignment="1">
      <alignment vertical="center" shrinkToFit="1"/>
    </xf>
    <xf numFmtId="178" fontId="10" fillId="5" borderId="57" xfId="0" applyNumberFormat="1" applyFont="1" applyFill="1" applyBorder="1" applyAlignment="1">
      <alignment vertical="center" shrinkToFit="1"/>
    </xf>
    <xf numFmtId="178" fontId="10" fillId="5" borderId="83" xfId="0" applyNumberFormat="1" applyFont="1" applyFill="1" applyBorder="1" applyAlignment="1">
      <alignment vertical="center" shrinkToFit="1"/>
    </xf>
    <xf numFmtId="178" fontId="10" fillId="5" borderId="58" xfId="0" applyNumberFormat="1" applyFont="1" applyFill="1" applyBorder="1" applyAlignment="1">
      <alignment vertical="center" shrinkToFit="1"/>
    </xf>
    <xf numFmtId="0" fontId="10" fillId="0" borderId="76" xfId="0" applyFont="1" applyBorder="1" applyAlignment="1">
      <alignment horizontal="center" vertical="center" wrapText="1"/>
    </xf>
    <xf numFmtId="0" fontId="17" fillId="0" borderId="42" xfId="0" applyFont="1" applyBorder="1" applyAlignment="1">
      <alignment vertical="center" wrapText="1"/>
    </xf>
    <xf numFmtId="0" fontId="18" fillId="0" borderId="42" xfId="0" applyFont="1" applyFill="1" applyBorder="1" applyAlignment="1">
      <alignment horizontal="center" vertical="center" wrapText="1"/>
    </xf>
    <xf numFmtId="177" fontId="11" fillId="0" borderId="43" xfId="0" applyNumberFormat="1" applyFont="1" applyFill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4" fillId="0" borderId="42" xfId="0" applyFont="1" applyBorder="1" applyAlignment="1">
      <alignment vertical="center"/>
    </xf>
    <xf numFmtId="179" fontId="20" fillId="0" borderId="13" xfId="0" applyNumberFormat="1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  <xf numFmtId="0" fontId="10" fillId="0" borderId="64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 shrinkToFit="1"/>
    </xf>
    <xf numFmtId="0" fontId="12" fillId="0" borderId="78" xfId="0" applyFont="1" applyFill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17" fillId="0" borderId="42" xfId="0" applyFont="1" applyBorder="1" applyAlignment="1">
      <alignment vertical="center" wrapText="1"/>
    </xf>
    <xf numFmtId="178" fontId="10" fillId="7" borderId="1" xfId="0" applyNumberFormat="1" applyFont="1" applyFill="1" applyBorder="1" applyAlignment="1">
      <alignment horizontal="right" vertical="center" shrinkToFit="1"/>
    </xf>
    <xf numFmtId="178" fontId="10" fillId="7" borderId="31" xfId="0" applyNumberFormat="1" applyFont="1" applyFill="1" applyBorder="1" applyAlignment="1">
      <alignment horizontal="right" vertical="center" shrinkToFit="1"/>
    </xf>
    <xf numFmtId="178" fontId="10" fillId="7" borderId="2" xfId="0" applyNumberFormat="1" applyFont="1" applyFill="1" applyBorder="1" applyAlignment="1">
      <alignment horizontal="right" vertical="center" shrinkToFit="1"/>
    </xf>
    <xf numFmtId="178" fontId="10" fillId="7" borderId="3" xfId="0" applyNumberFormat="1" applyFont="1" applyFill="1" applyBorder="1" applyAlignment="1">
      <alignment horizontal="right" vertical="center" shrinkToFit="1"/>
    </xf>
    <xf numFmtId="178" fontId="10" fillId="7" borderId="39" xfId="0" applyNumberFormat="1" applyFont="1" applyFill="1" applyBorder="1" applyAlignment="1">
      <alignment horizontal="right" vertical="center" shrinkToFit="1"/>
    </xf>
    <xf numFmtId="179" fontId="26" fillId="0" borderId="13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center" vertical="center" shrinkToFit="1"/>
    </xf>
    <xf numFmtId="0" fontId="24" fillId="0" borderId="64" xfId="0" applyFont="1" applyFill="1" applyBorder="1" applyAlignment="1">
      <alignment horizontal="center" vertical="center" shrinkToFit="1"/>
    </xf>
    <xf numFmtId="178" fontId="10" fillId="7" borderId="35" xfId="0" applyNumberFormat="1" applyFont="1" applyFill="1" applyBorder="1" applyAlignment="1">
      <alignment horizontal="right" vertical="center" shrinkToFit="1"/>
    </xf>
    <xf numFmtId="178" fontId="10" fillId="7" borderId="95" xfId="0" applyNumberFormat="1" applyFont="1" applyFill="1" applyBorder="1" applyAlignment="1">
      <alignment horizontal="right" vertical="center" shrinkToFit="1"/>
    </xf>
    <xf numFmtId="178" fontId="20" fillId="0" borderId="97" xfId="0" applyNumberFormat="1" applyFont="1" applyFill="1" applyBorder="1" applyAlignment="1">
      <alignment vertical="center" shrinkToFit="1"/>
    </xf>
    <xf numFmtId="178" fontId="10" fillId="7" borderId="103" xfId="0" applyNumberFormat="1" applyFont="1" applyFill="1" applyBorder="1" applyAlignment="1">
      <alignment horizontal="right" vertical="center" shrinkToFit="1"/>
    </xf>
    <xf numFmtId="178" fontId="20" fillId="0" borderId="105" xfId="0" applyNumberFormat="1" applyFont="1" applyFill="1" applyBorder="1" applyAlignment="1">
      <alignment vertical="center" shrinkToFit="1"/>
    </xf>
    <xf numFmtId="178" fontId="10" fillId="7" borderId="111" xfId="0" applyNumberFormat="1" applyFont="1" applyFill="1" applyBorder="1" applyAlignment="1">
      <alignment horizontal="right" vertical="center" shrinkToFit="1"/>
    </xf>
    <xf numFmtId="178" fontId="20" fillId="0" borderId="113" xfId="0" applyNumberFormat="1" applyFont="1" applyFill="1" applyBorder="1" applyAlignment="1">
      <alignment vertical="center" shrinkToFit="1"/>
    </xf>
    <xf numFmtId="0" fontId="20" fillId="0" borderId="0" xfId="0" applyFont="1" applyBorder="1" applyAlignment="1">
      <alignment horizontal="center" vertical="center" wrapText="1"/>
    </xf>
    <xf numFmtId="178" fontId="20" fillId="5" borderId="13" xfId="0" applyNumberFormat="1" applyFont="1" applyFill="1" applyBorder="1" applyAlignment="1">
      <alignment vertical="center" shrinkToFit="1"/>
    </xf>
    <xf numFmtId="177" fontId="10" fillId="5" borderId="4" xfId="0" applyNumberFormat="1" applyFont="1" applyFill="1" applyBorder="1" applyAlignment="1">
      <alignment vertical="center" wrapText="1" shrinkToFit="1"/>
    </xf>
    <xf numFmtId="178" fontId="20" fillId="5" borderId="33" xfId="0" applyNumberFormat="1" applyFont="1" applyFill="1" applyBorder="1" applyAlignment="1">
      <alignment vertical="center" shrinkToFit="1"/>
    </xf>
    <xf numFmtId="178" fontId="20" fillId="0" borderId="55" xfId="0" applyNumberFormat="1" applyFont="1" applyFill="1" applyBorder="1" applyAlignment="1">
      <alignment vertical="center" shrinkToFit="1"/>
    </xf>
    <xf numFmtId="178" fontId="20" fillId="0" borderId="69" xfId="0" applyNumberFormat="1" applyFont="1" applyFill="1" applyBorder="1" applyAlignment="1">
      <alignment vertical="center" shrinkToFit="1"/>
    </xf>
    <xf numFmtId="177" fontId="10" fillId="5" borderId="9" xfId="0" applyNumberFormat="1" applyFont="1" applyFill="1" applyBorder="1" applyAlignment="1">
      <alignment vertical="center" wrapText="1" shrinkToFit="1"/>
    </xf>
    <xf numFmtId="177" fontId="10" fillId="5" borderId="11" xfId="0" applyNumberFormat="1" applyFont="1" applyFill="1" applyBorder="1" applyAlignment="1">
      <alignment vertical="center" wrapText="1" shrinkToFit="1"/>
    </xf>
    <xf numFmtId="0" fontId="1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56" xfId="0" applyNumberFormat="1" applyFont="1" applyFill="1" applyBorder="1" applyAlignment="1">
      <alignment horizontal="center" vertical="center" wrapText="1" shrinkToFit="1"/>
    </xf>
    <xf numFmtId="0" fontId="24" fillId="7" borderId="30" xfId="0" applyNumberFormat="1" applyFont="1" applyFill="1" applyBorder="1" applyAlignment="1">
      <alignment horizontal="center" vertical="center" wrapText="1" shrinkToFi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176" fontId="24" fillId="0" borderId="28" xfId="0" applyNumberFormat="1" applyFont="1" applyFill="1" applyBorder="1" applyAlignment="1">
      <alignment horizontal="center" vertical="center"/>
    </xf>
    <xf numFmtId="177" fontId="10" fillId="0" borderId="50" xfId="0" applyNumberFormat="1" applyFont="1" applyFill="1" applyBorder="1" applyAlignment="1">
      <alignment vertical="center" wrapText="1"/>
    </xf>
    <xf numFmtId="177" fontId="24" fillId="0" borderId="53" xfId="0" applyNumberFormat="1" applyFont="1" applyFill="1" applyBorder="1" applyAlignment="1">
      <alignment horizontal="left" vertical="center"/>
    </xf>
    <xf numFmtId="0" fontId="10" fillId="0" borderId="47" xfId="0" applyFont="1" applyBorder="1" applyAlignment="1">
      <alignment horizontal="right" vertical="center" wrapText="1"/>
    </xf>
    <xf numFmtId="178" fontId="10" fillId="0" borderId="35" xfId="0" applyNumberFormat="1" applyFont="1" applyBorder="1" applyAlignment="1">
      <alignment horizontal="right" vertical="center"/>
    </xf>
    <xf numFmtId="178" fontId="10" fillId="0" borderId="49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177" fontId="10" fillId="0" borderId="41" xfId="0" applyNumberFormat="1" applyFont="1" applyFill="1" applyBorder="1" applyAlignment="1">
      <alignment vertical="center" wrapText="1"/>
    </xf>
    <xf numFmtId="177" fontId="24" fillId="0" borderId="36" xfId="0" applyNumberFormat="1" applyFont="1" applyFill="1" applyBorder="1" applyAlignment="1">
      <alignment horizontal="left" vertical="center"/>
    </xf>
    <xf numFmtId="0" fontId="10" fillId="0" borderId="38" xfId="0" applyFont="1" applyBorder="1" applyAlignment="1">
      <alignment horizontal="right" vertical="center" wrapText="1"/>
    </xf>
    <xf numFmtId="178" fontId="10" fillId="0" borderId="39" xfId="0" applyNumberFormat="1" applyFont="1" applyBorder="1" applyAlignment="1">
      <alignment horizontal="right" vertical="center"/>
    </xf>
    <xf numFmtId="178" fontId="10" fillId="0" borderId="22" xfId="0" applyNumberFormat="1" applyFont="1" applyBorder="1" applyAlignment="1">
      <alignment horizontal="right" vertical="center"/>
    </xf>
    <xf numFmtId="177" fontId="10" fillId="0" borderId="40" xfId="0" applyNumberFormat="1" applyFont="1" applyFill="1" applyBorder="1" applyAlignment="1">
      <alignment vertical="center" wrapText="1"/>
    </xf>
    <xf numFmtId="0" fontId="10" fillId="0" borderId="20" xfId="0" applyFont="1" applyBorder="1" applyAlignment="1">
      <alignment horizontal="right" vertical="center" wrapText="1"/>
    </xf>
    <xf numFmtId="178" fontId="10" fillId="0" borderId="2" xfId="0" applyNumberFormat="1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177" fontId="10" fillId="0" borderId="18" xfId="0" applyNumberFormat="1" applyFont="1" applyFill="1" applyBorder="1" applyAlignment="1">
      <alignment vertical="center" wrapText="1"/>
    </xf>
    <xf numFmtId="177" fontId="24" fillId="5" borderId="13" xfId="0" applyNumberFormat="1" applyFont="1" applyFill="1" applyBorder="1" applyAlignment="1">
      <alignment horizontal="left" vertical="center"/>
    </xf>
    <xf numFmtId="0" fontId="10" fillId="5" borderId="13" xfId="0" applyFont="1" applyFill="1" applyBorder="1" applyAlignment="1">
      <alignment vertical="center" wrapText="1"/>
    </xf>
    <xf numFmtId="178" fontId="10" fillId="5" borderId="13" xfId="0" applyNumberFormat="1" applyFont="1" applyFill="1" applyBorder="1" applyAlignment="1">
      <alignment vertical="center"/>
    </xf>
    <xf numFmtId="178" fontId="10" fillId="5" borderId="90" xfId="0" applyNumberFormat="1" applyFont="1" applyFill="1" applyBorder="1" applyAlignment="1">
      <alignment vertical="center"/>
    </xf>
    <xf numFmtId="177" fontId="30" fillId="0" borderId="18" xfId="0" applyNumberFormat="1" applyFont="1" applyFill="1" applyBorder="1" applyAlignment="1">
      <alignment vertical="center" wrapText="1"/>
    </xf>
    <xf numFmtId="178" fontId="10" fillId="7" borderId="4" xfId="0" applyNumberFormat="1" applyFont="1" applyFill="1" applyBorder="1" applyAlignment="1">
      <alignment horizontal="right" vertical="center" shrinkToFit="1"/>
    </xf>
    <xf numFmtId="177" fontId="31" fillId="5" borderId="9" xfId="0" applyNumberFormat="1" applyFont="1" applyFill="1" applyBorder="1" applyAlignment="1">
      <alignment vertical="center" wrapText="1" shrinkToFit="1"/>
    </xf>
    <xf numFmtId="178" fontId="31" fillId="5" borderId="13" xfId="0" applyNumberFormat="1" applyFont="1" applyFill="1" applyBorder="1" applyAlignment="1">
      <alignment horizontal="right" vertical="center" shrinkToFit="1"/>
    </xf>
    <xf numFmtId="0" fontId="10" fillId="5" borderId="13" xfId="0" applyFont="1" applyFill="1" applyBorder="1" applyAlignment="1">
      <alignment horizontal="right" vertical="center" wrapText="1"/>
    </xf>
    <xf numFmtId="178" fontId="10" fillId="5" borderId="13" xfId="0" applyNumberFormat="1" applyFont="1" applyFill="1" applyBorder="1" applyAlignment="1">
      <alignment horizontal="right" vertical="center"/>
    </xf>
    <xf numFmtId="178" fontId="10" fillId="5" borderId="90" xfId="0" applyNumberFormat="1" applyFont="1" applyFill="1" applyBorder="1" applyAlignment="1">
      <alignment horizontal="right" vertical="center"/>
    </xf>
    <xf numFmtId="177" fontId="30" fillId="0" borderId="40" xfId="0" applyNumberFormat="1" applyFont="1" applyFill="1" applyBorder="1" applyAlignment="1">
      <alignment vertical="center" wrapText="1"/>
    </xf>
    <xf numFmtId="0" fontId="10" fillId="0" borderId="98" xfId="0" applyFont="1" applyBorder="1" applyAlignment="1">
      <alignment horizontal="right" vertical="center" wrapText="1"/>
    </xf>
    <xf numFmtId="178" fontId="10" fillId="0" borderId="95" xfId="0" applyNumberFormat="1" applyFont="1" applyBorder="1" applyAlignment="1">
      <alignment horizontal="right" vertical="center"/>
    </xf>
    <xf numFmtId="178" fontId="10" fillId="0" borderId="96" xfId="0" applyNumberFormat="1" applyFont="1" applyBorder="1" applyAlignment="1">
      <alignment horizontal="right" vertical="center"/>
    </xf>
    <xf numFmtId="0" fontId="10" fillId="0" borderId="106" xfId="0" applyFont="1" applyBorder="1" applyAlignment="1">
      <alignment horizontal="right" vertical="center" wrapText="1"/>
    </xf>
    <xf numFmtId="178" fontId="10" fillId="0" borderId="103" xfId="0" applyNumberFormat="1" applyFont="1" applyBorder="1" applyAlignment="1">
      <alignment horizontal="right" vertical="center"/>
    </xf>
    <xf numFmtId="178" fontId="10" fillId="0" borderId="104" xfId="0" applyNumberFormat="1" applyFont="1" applyBorder="1" applyAlignment="1">
      <alignment horizontal="right" vertical="center"/>
    </xf>
    <xf numFmtId="0" fontId="10" fillId="0" borderId="114" xfId="0" applyFont="1" applyBorder="1" applyAlignment="1">
      <alignment horizontal="right" vertical="center" wrapText="1"/>
    </xf>
    <xf numFmtId="178" fontId="10" fillId="0" borderId="111" xfId="0" applyNumberFormat="1" applyFont="1" applyBorder="1" applyAlignment="1">
      <alignment horizontal="right" vertical="center"/>
    </xf>
    <xf numFmtId="178" fontId="10" fillId="0" borderId="112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178" fontId="10" fillId="0" borderId="1" xfId="0" applyNumberFormat="1" applyFont="1" applyBorder="1" applyAlignment="1">
      <alignment vertical="center"/>
    </xf>
    <xf numFmtId="178" fontId="10" fillId="0" borderId="16" xfId="0" applyNumberFormat="1" applyFont="1" applyBorder="1" applyAlignment="1">
      <alignment vertical="center"/>
    </xf>
    <xf numFmtId="177" fontId="24" fillId="0" borderId="5" xfId="0" applyNumberFormat="1" applyFont="1" applyFill="1" applyBorder="1" applyAlignment="1">
      <alignment horizontal="left" vertical="center"/>
    </xf>
    <xf numFmtId="177" fontId="24" fillId="0" borderId="7" xfId="0" applyNumberFormat="1" applyFont="1" applyFill="1" applyBorder="1" applyAlignment="1">
      <alignment horizontal="left" vertical="center"/>
    </xf>
    <xf numFmtId="0" fontId="10" fillId="0" borderId="8" xfId="0" applyFont="1" applyBorder="1" applyAlignment="1">
      <alignment horizontal="right" vertical="center" wrapText="1"/>
    </xf>
    <xf numFmtId="178" fontId="10" fillId="0" borderId="3" xfId="0" applyNumberFormat="1" applyFont="1" applyBorder="1" applyAlignment="1">
      <alignment horizontal="right" vertical="center"/>
    </xf>
    <xf numFmtId="178" fontId="10" fillId="0" borderId="17" xfId="0" applyNumberFormat="1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178" fontId="10" fillId="0" borderId="16" xfId="0" applyNumberFormat="1" applyFont="1" applyBorder="1" applyAlignment="1">
      <alignment horizontal="right" vertical="center"/>
    </xf>
    <xf numFmtId="177" fontId="10" fillId="0" borderId="44" xfId="0" applyNumberFormat="1" applyFont="1" applyFill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178" fontId="10" fillId="0" borderId="4" xfId="0" applyNumberFormat="1" applyFont="1" applyBorder="1" applyAlignment="1">
      <alignment horizontal="right" vertical="center"/>
    </xf>
    <xf numFmtId="178" fontId="10" fillId="0" borderId="19" xfId="0" applyNumberFormat="1" applyFont="1" applyBorder="1" applyAlignment="1">
      <alignment horizontal="right" vertical="center"/>
    </xf>
    <xf numFmtId="177" fontId="24" fillId="5" borderId="33" xfId="0" applyNumberFormat="1" applyFont="1" applyFill="1" applyBorder="1" applyAlignment="1">
      <alignment horizontal="left" vertical="center"/>
    </xf>
    <xf numFmtId="0" fontId="10" fillId="5" borderId="33" xfId="0" applyFont="1" applyFill="1" applyBorder="1" applyAlignment="1">
      <alignment vertical="center" wrapText="1"/>
    </xf>
    <xf numFmtId="178" fontId="10" fillId="5" borderId="33" xfId="0" applyNumberFormat="1" applyFont="1" applyFill="1" applyBorder="1" applyAlignment="1">
      <alignment vertical="center"/>
    </xf>
    <xf numFmtId="178" fontId="10" fillId="5" borderId="115" xfId="0" applyNumberFormat="1" applyFont="1" applyFill="1" applyBorder="1" applyAlignment="1">
      <alignment vertical="center"/>
    </xf>
    <xf numFmtId="177" fontId="10" fillId="5" borderId="46" xfId="0" applyNumberFormat="1" applyFont="1" applyFill="1" applyBorder="1" applyAlignment="1">
      <alignment vertical="center" wrapText="1" shrinkToFit="1"/>
    </xf>
    <xf numFmtId="178" fontId="10" fillId="0" borderId="4" xfId="0" applyNumberFormat="1" applyFont="1" applyBorder="1" applyAlignment="1">
      <alignment vertical="center"/>
    </xf>
    <xf numFmtId="178" fontId="10" fillId="0" borderId="19" xfId="0" applyNumberFormat="1" applyFont="1" applyBorder="1" applyAlignment="1">
      <alignment vertical="center"/>
    </xf>
    <xf numFmtId="0" fontId="10" fillId="0" borderId="48" xfId="0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178" fontId="10" fillId="7" borderId="122" xfId="0" applyNumberFormat="1" applyFont="1" applyFill="1" applyBorder="1" applyAlignment="1">
      <alignment horizontal="right" vertical="center" shrinkToFit="1"/>
    </xf>
    <xf numFmtId="0" fontId="10" fillId="0" borderId="18" xfId="0" applyFont="1" applyBorder="1" applyAlignment="1">
      <alignment horizontal="right" vertical="center" wrapText="1"/>
    </xf>
    <xf numFmtId="178" fontId="10" fillId="0" borderId="103" xfId="0" applyNumberFormat="1" applyFont="1" applyBorder="1" applyAlignment="1">
      <alignment vertical="center"/>
    </xf>
    <xf numFmtId="178" fontId="10" fillId="0" borderId="104" xfId="0" applyNumberFormat="1" applyFont="1" applyBorder="1" applyAlignment="1">
      <alignment vertical="center"/>
    </xf>
    <xf numFmtId="178" fontId="10" fillId="0" borderId="111" xfId="0" applyNumberFormat="1" applyFont="1" applyBorder="1" applyAlignment="1">
      <alignment vertical="center"/>
    </xf>
    <xf numFmtId="178" fontId="10" fillId="0" borderId="112" xfId="0" applyNumberFormat="1" applyFont="1" applyBorder="1" applyAlignment="1">
      <alignment vertical="center"/>
    </xf>
    <xf numFmtId="178" fontId="10" fillId="0" borderId="16" xfId="0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/>
    </xf>
    <xf numFmtId="38" fontId="29" fillId="0" borderId="0" xfId="3" applyFont="1" applyAlignment="1">
      <alignment horizontal="left" vertical="center"/>
    </xf>
    <xf numFmtId="0" fontId="10" fillId="0" borderId="8" xfId="0" applyFont="1" applyFill="1" applyBorder="1" applyAlignment="1">
      <alignment horizontal="right" vertical="center" wrapText="1"/>
    </xf>
    <xf numFmtId="178" fontId="10" fillId="0" borderId="3" xfId="0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 applyAlignment="1">
      <alignment horizontal="right" vertical="center"/>
    </xf>
    <xf numFmtId="177" fontId="10" fillId="0" borderId="47" xfId="0" applyNumberFormat="1" applyFont="1" applyFill="1" applyBorder="1" applyAlignment="1">
      <alignment vertical="center" wrapText="1"/>
    </xf>
    <xf numFmtId="177" fontId="24" fillId="0" borderId="32" xfId="0" applyNumberFormat="1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right" vertical="center" wrapText="1"/>
    </xf>
    <xf numFmtId="178" fontId="10" fillId="0" borderId="31" xfId="0" applyNumberFormat="1" applyFont="1" applyFill="1" applyBorder="1" applyAlignment="1">
      <alignment horizontal="right" vertical="center"/>
    </xf>
    <xf numFmtId="178" fontId="10" fillId="0" borderId="15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38" xfId="0" applyFont="1" applyFill="1" applyBorder="1" applyAlignment="1">
      <alignment horizontal="right" vertical="center" wrapText="1"/>
    </xf>
    <xf numFmtId="178" fontId="10" fillId="0" borderId="39" xfId="0" applyNumberFormat="1" applyFont="1" applyFill="1" applyBorder="1" applyAlignment="1">
      <alignment horizontal="right" vertical="center"/>
    </xf>
    <xf numFmtId="178" fontId="10" fillId="0" borderId="2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 shrinkToFit="1"/>
    </xf>
    <xf numFmtId="0" fontId="10" fillId="0" borderId="0" xfId="0" applyFont="1" applyFill="1" applyBorder="1" applyAlignment="1">
      <alignment vertical="center" wrapText="1" shrinkToFit="1"/>
    </xf>
    <xf numFmtId="178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right" vertical="center"/>
    </xf>
    <xf numFmtId="0" fontId="24" fillId="0" borderId="0" xfId="0" applyFont="1" applyFill="1" applyAlignment="1">
      <alignment horizontal="left" vertical="center"/>
    </xf>
    <xf numFmtId="177" fontId="10" fillId="0" borderId="25" xfId="0" applyNumberFormat="1" applyFont="1" applyFill="1" applyBorder="1" applyAlignment="1">
      <alignment vertical="center" wrapText="1"/>
    </xf>
    <xf numFmtId="177" fontId="24" fillId="0" borderId="26" xfId="0" applyNumberFormat="1" applyFont="1" applyFill="1" applyBorder="1" applyAlignment="1">
      <alignment horizontal="left" vertical="center"/>
    </xf>
    <xf numFmtId="0" fontId="10" fillId="0" borderId="29" xfId="0" applyFont="1" applyBorder="1" applyAlignment="1">
      <alignment horizontal="right" vertical="center" wrapText="1"/>
    </xf>
    <xf numFmtId="178" fontId="10" fillId="0" borderId="30" xfId="0" applyNumberFormat="1" applyFont="1" applyBorder="1" applyAlignment="1">
      <alignment horizontal="right" vertical="center"/>
    </xf>
    <xf numFmtId="178" fontId="10" fillId="0" borderId="28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178" fontId="29" fillId="7" borderId="31" xfId="0" applyNumberFormat="1" applyFont="1" applyFill="1" applyBorder="1" applyAlignment="1">
      <alignment horizontal="right" vertical="center" shrinkToFit="1"/>
    </xf>
    <xf numFmtId="178" fontId="25" fillId="0" borderId="55" xfId="0" applyNumberFormat="1" applyFont="1" applyFill="1" applyBorder="1" applyAlignment="1">
      <alignment vertical="center" shrinkToFit="1"/>
    </xf>
    <xf numFmtId="0" fontId="29" fillId="0" borderId="48" xfId="0" applyFont="1" applyBorder="1" applyAlignment="1">
      <alignment horizontal="right" vertical="center" wrapText="1"/>
    </xf>
    <xf numFmtId="178" fontId="29" fillId="0" borderId="35" xfId="0" applyNumberFormat="1" applyFont="1" applyBorder="1" applyAlignment="1">
      <alignment horizontal="right" vertical="center"/>
    </xf>
    <xf numFmtId="178" fontId="29" fillId="0" borderId="49" xfId="0" applyNumberFormat="1" applyFont="1" applyBorder="1" applyAlignment="1">
      <alignment horizontal="right" vertical="center"/>
    </xf>
    <xf numFmtId="178" fontId="29" fillId="7" borderId="1" xfId="0" applyNumberFormat="1" applyFont="1" applyFill="1" applyBorder="1" applyAlignment="1">
      <alignment horizontal="right" vertical="center" shrinkToFit="1"/>
    </xf>
    <xf numFmtId="178" fontId="25" fillId="0" borderId="70" xfId="0" applyNumberFormat="1" applyFont="1" applyFill="1" applyBorder="1" applyAlignment="1">
      <alignment vertical="center" shrinkToFit="1"/>
    </xf>
    <xf numFmtId="0" fontId="29" fillId="0" borderId="8" xfId="0" applyFont="1" applyBorder="1" applyAlignment="1">
      <alignment horizontal="right" vertical="center" wrapText="1"/>
    </xf>
    <xf numFmtId="178" fontId="29" fillId="0" borderId="3" xfId="0" applyNumberFormat="1" applyFont="1" applyBorder="1" applyAlignment="1">
      <alignment horizontal="right" vertical="center"/>
    </xf>
    <xf numFmtId="178" fontId="29" fillId="0" borderId="17" xfId="0" applyNumberFormat="1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wrapText="1"/>
    </xf>
    <xf numFmtId="180" fontId="26" fillId="7" borderId="5" xfId="0" applyNumberFormat="1" applyFont="1" applyFill="1" applyBorder="1" applyAlignment="1">
      <alignment horizontal="center" vertical="center" wrapText="1"/>
    </xf>
    <xf numFmtId="0" fontId="24" fillId="0" borderId="42" xfId="0" applyFont="1" applyBorder="1">
      <alignment vertical="center"/>
    </xf>
    <xf numFmtId="0" fontId="12" fillId="0" borderId="0" xfId="0" applyFont="1" applyAlignment="1">
      <alignment vertical="center" wrapText="1" shrinkToFit="1"/>
    </xf>
    <xf numFmtId="178" fontId="12" fillId="0" borderId="0" xfId="0" applyNumberFormat="1" applyFont="1" applyAlignment="1">
      <alignment horizontal="right" vertical="center" shrinkToFit="1"/>
    </xf>
    <xf numFmtId="0" fontId="19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shrinkToFit="1"/>
    </xf>
    <xf numFmtId="178" fontId="20" fillId="0" borderId="0" xfId="0" applyNumberFormat="1" applyFont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19" fillId="0" borderId="25" xfId="0" applyFont="1" applyBorder="1" applyAlignment="1">
      <alignment horizontal="center" vertical="center" wrapText="1"/>
    </xf>
    <xf numFmtId="178" fontId="19" fillId="0" borderId="123" xfId="0" applyNumberFormat="1" applyFont="1" applyBorder="1" applyAlignment="1">
      <alignment horizontal="center" vertical="center" shrinkToFit="1"/>
    </xf>
    <xf numFmtId="0" fontId="19" fillId="7" borderId="30" xfId="0" applyFont="1" applyFill="1" applyBorder="1" applyAlignment="1">
      <alignment horizontal="center" vertical="center" wrapText="1" shrinkToFit="1"/>
    </xf>
    <xf numFmtId="0" fontId="19" fillId="7" borderId="78" xfId="0" applyFont="1" applyFill="1" applyBorder="1" applyAlignment="1">
      <alignment horizontal="center" vertical="center" wrapText="1" shrinkToFit="1"/>
    </xf>
    <xf numFmtId="0" fontId="24" fillId="0" borderId="52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176" fontId="19" fillId="0" borderId="28" xfId="0" applyNumberFormat="1" applyFont="1" applyBorder="1" applyAlignment="1">
      <alignment horizontal="center" vertical="center"/>
    </xf>
    <xf numFmtId="177" fontId="12" fillId="0" borderId="47" xfId="0" applyNumberFormat="1" applyFont="1" applyBorder="1" applyAlignment="1">
      <alignment vertical="center" wrapText="1"/>
    </xf>
    <xf numFmtId="178" fontId="21" fillId="7" borderId="35" xfId="0" applyNumberFormat="1" applyFont="1" applyFill="1" applyBorder="1" applyAlignment="1">
      <alignment horizontal="right" vertical="center" shrinkToFit="1"/>
    </xf>
    <xf numFmtId="0" fontId="23" fillId="0" borderId="47" xfId="0" applyFont="1" applyBorder="1" applyAlignment="1">
      <alignment horizontal="right" vertical="center" wrapText="1"/>
    </xf>
    <xf numFmtId="178" fontId="12" fillId="0" borderId="35" xfId="0" applyNumberFormat="1" applyFont="1" applyBorder="1">
      <alignment vertical="center"/>
    </xf>
    <xf numFmtId="178" fontId="12" fillId="0" borderId="49" xfId="0" applyNumberFormat="1" applyFont="1" applyBorder="1">
      <alignment vertical="center"/>
    </xf>
    <xf numFmtId="177" fontId="12" fillId="0" borderId="18" xfId="0" applyNumberFormat="1" applyFont="1" applyBorder="1" applyAlignment="1">
      <alignment vertical="center" wrapText="1"/>
    </xf>
    <xf numFmtId="178" fontId="21" fillId="7" borderId="3" xfId="0" applyNumberFormat="1" applyFont="1" applyFill="1" applyBorder="1" applyAlignment="1">
      <alignment horizontal="right" vertical="center" shrinkToFit="1"/>
    </xf>
    <xf numFmtId="0" fontId="23" fillId="0" borderId="79" xfId="0" applyFont="1" applyBorder="1" applyAlignment="1">
      <alignment horizontal="right" vertical="center" wrapText="1"/>
    </xf>
    <xf numFmtId="178" fontId="12" fillId="0" borderId="3" xfId="0" applyNumberFormat="1" applyFont="1" applyBorder="1">
      <alignment vertical="center"/>
    </xf>
    <xf numFmtId="178" fontId="12" fillId="0" borderId="17" xfId="0" applyNumberFormat="1" applyFont="1" applyBorder="1">
      <alignment vertical="center"/>
    </xf>
    <xf numFmtId="178" fontId="21" fillId="7" borderId="31" xfId="0" applyNumberFormat="1" applyFont="1" applyFill="1" applyBorder="1" applyAlignment="1">
      <alignment horizontal="right" vertical="center" shrinkToFit="1"/>
    </xf>
    <xf numFmtId="178" fontId="20" fillId="0" borderId="72" xfId="0" applyNumberFormat="1" applyFont="1" applyBorder="1" applyAlignment="1">
      <alignment horizontal="right" vertical="center" shrinkToFit="1"/>
    </xf>
    <xf numFmtId="0" fontId="23" fillId="0" borderId="127" xfId="0" applyFont="1" applyBorder="1" applyAlignment="1">
      <alignment horizontal="right" vertical="center" wrapText="1"/>
    </xf>
    <xf numFmtId="178" fontId="12" fillId="0" borderId="31" xfId="0" applyNumberFormat="1" applyFont="1" applyBorder="1">
      <alignment vertical="center"/>
    </xf>
    <xf numFmtId="178" fontId="12" fillId="0" borderId="15" xfId="0" applyNumberFormat="1" applyFont="1" applyBorder="1">
      <alignment vertical="center"/>
    </xf>
    <xf numFmtId="177" fontId="12" fillId="0" borderId="44" xfId="0" applyNumberFormat="1" applyFont="1" applyBorder="1" applyAlignment="1">
      <alignment vertical="center" wrapText="1"/>
    </xf>
    <xf numFmtId="178" fontId="21" fillId="7" borderId="46" xfId="0" applyNumberFormat="1" applyFont="1" applyFill="1" applyBorder="1" applyAlignment="1">
      <alignment horizontal="right" vertical="center" shrinkToFit="1"/>
    </xf>
    <xf numFmtId="0" fontId="23" fillId="0" borderId="44" xfId="0" applyFont="1" applyBorder="1" applyAlignment="1">
      <alignment horizontal="right" vertical="center" wrapText="1"/>
    </xf>
    <xf numFmtId="178" fontId="12" fillId="0" borderId="46" xfId="0" applyNumberFormat="1" applyFont="1" applyBorder="1">
      <alignment vertical="center"/>
    </xf>
    <xf numFmtId="178" fontId="12" fillId="0" borderId="45" xfId="0" applyNumberFormat="1" applyFont="1" applyBorder="1">
      <alignment vertical="center"/>
    </xf>
    <xf numFmtId="178" fontId="20" fillId="0" borderId="129" xfId="0" applyNumberFormat="1" applyFont="1" applyBorder="1" applyAlignment="1">
      <alignment vertical="center" shrinkToFit="1"/>
    </xf>
    <xf numFmtId="178" fontId="20" fillId="0" borderId="0" xfId="0" applyNumberFormat="1" applyFont="1" applyBorder="1" applyAlignment="1">
      <alignment vertical="center" shrinkToFit="1"/>
    </xf>
    <xf numFmtId="178" fontId="21" fillId="7" borderId="53" xfId="0" applyNumberFormat="1" applyFont="1" applyFill="1" applyBorder="1" applyAlignment="1">
      <alignment horizontal="right" vertical="center" shrinkToFit="1"/>
    </xf>
    <xf numFmtId="178" fontId="21" fillId="7" borderId="7" xfId="0" applyNumberFormat="1" applyFont="1" applyFill="1" applyBorder="1" applyAlignment="1">
      <alignment horizontal="right" vertical="center" shrinkToFit="1"/>
    </xf>
    <xf numFmtId="178" fontId="21" fillId="7" borderId="32" xfId="0" applyNumberFormat="1" applyFont="1" applyFill="1" applyBorder="1" applyAlignment="1">
      <alignment horizontal="right" vertical="center" shrinkToFit="1"/>
    </xf>
    <xf numFmtId="178" fontId="21" fillId="7" borderId="76" xfId="0" applyNumberFormat="1" applyFont="1" applyFill="1" applyBorder="1" applyAlignment="1">
      <alignment horizontal="right" vertical="center" shrinkToFit="1"/>
    </xf>
    <xf numFmtId="178" fontId="19" fillId="0" borderId="26" xfId="0" applyNumberFormat="1" applyFont="1" applyBorder="1" applyAlignment="1">
      <alignment horizontal="center" vertical="center" shrinkToFit="1"/>
    </xf>
    <xf numFmtId="178" fontId="10" fillId="0" borderId="32" xfId="0" applyNumberFormat="1" applyFont="1" applyBorder="1" applyAlignment="1">
      <alignment horizontal="right" vertical="center" shrinkToFit="1"/>
    </xf>
    <xf numFmtId="178" fontId="10" fillId="0" borderId="36" xfId="0" applyNumberFormat="1" applyFont="1" applyBorder="1" applyAlignment="1">
      <alignment horizontal="right" vertical="center" shrinkToFit="1"/>
    </xf>
    <xf numFmtId="178" fontId="10" fillId="0" borderId="124" xfId="0" applyNumberFormat="1" applyFont="1" applyFill="1" applyBorder="1" applyAlignment="1">
      <alignment vertical="center" shrinkToFit="1"/>
    </xf>
    <xf numFmtId="178" fontId="10" fillId="0" borderId="125" xfId="0" applyNumberFormat="1" applyFont="1" applyFill="1" applyBorder="1" applyAlignment="1">
      <alignment vertical="center" shrinkToFit="1"/>
    </xf>
    <xf numFmtId="178" fontId="10" fillId="0" borderId="126" xfId="0" applyNumberFormat="1" applyFont="1" applyFill="1" applyBorder="1" applyAlignment="1">
      <alignment vertical="center" shrinkToFit="1"/>
    </xf>
    <xf numFmtId="178" fontId="10" fillId="0" borderId="128" xfId="0" applyNumberFormat="1" applyFont="1" applyFill="1" applyBorder="1" applyAlignment="1">
      <alignment vertical="center" shrinkToFit="1"/>
    </xf>
    <xf numFmtId="178" fontId="20" fillId="0" borderId="52" xfId="0" applyNumberFormat="1" applyFont="1" applyBorder="1" applyAlignment="1">
      <alignment vertical="center" shrinkToFit="1"/>
    </xf>
    <xf numFmtId="9" fontId="20" fillId="2" borderId="52" xfId="0" applyNumberFormat="1" applyFont="1" applyFill="1" applyBorder="1" applyAlignment="1">
      <alignment horizontal="right" vertical="center"/>
    </xf>
    <xf numFmtId="9" fontId="20" fillId="0" borderId="51" xfId="0" applyNumberFormat="1" applyFont="1" applyFill="1" applyBorder="1" applyAlignment="1">
      <alignment horizontal="right" vertical="center"/>
    </xf>
    <xf numFmtId="181" fontId="25" fillId="0" borderId="52" xfId="0" applyNumberFormat="1" applyFont="1" applyFill="1" applyBorder="1" applyAlignment="1">
      <alignment vertical="center" wrapText="1"/>
    </xf>
    <xf numFmtId="178" fontId="20" fillId="0" borderId="73" xfId="0" applyNumberFormat="1" applyFont="1" applyBorder="1" applyAlignment="1">
      <alignment horizontal="right" vertical="center" shrinkToFit="1"/>
    </xf>
    <xf numFmtId="178" fontId="20" fillId="0" borderId="54" xfId="0" applyNumberFormat="1" applyFont="1" applyBorder="1" applyAlignment="1">
      <alignment horizontal="right" vertical="center" shrinkToFit="1"/>
    </xf>
    <xf numFmtId="178" fontId="10" fillId="0" borderId="61" xfId="0" applyNumberFormat="1" applyFont="1" applyBorder="1" applyAlignment="1">
      <alignment horizontal="right" vertical="center" shrinkToFit="1"/>
    </xf>
    <xf numFmtId="178" fontId="10" fillId="0" borderId="59" xfId="0" applyNumberFormat="1" applyFont="1" applyBorder="1" applyAlignment="1">
      <alignment horizontal="right" vertical="center" shrinkToFit="1"/>
    </xf>
    <xf numFmtId="178" fontId="10" fillId="0" borderId="63" xfId="0" applyNumberFormat="1" applyFont="1" applyBorder="1" applyAlignment="1">
      <alignment horizontal="right" vertical="center" shrinkToFit="1"/>
    </xf>
    <xf numFmtId="178" fontId="10" fillId="0" borderId="60" xfId="0" applyNumberFormat="1" applyFont="1" applyBorder="1" applyAlignment="1">
      <alignment horizontal="right" vertical="center" shrinkToFit="1"/>
    </xf>
    <xf numFmtId="178" fontId="10" fillId="0" borderId="102" xfId="0" applyNumberFormat="1" applyFont="1" applyBorder="1" applyAlignment="1">
      <alignment horizontal="right" vertical="center" shrinkToFit="1"/>
    </xf>
    <xf numFmtId="178" fontId="10" fillId="0" borderId="94" xfId="0" applyNumberFormat="1" applyFont="1" applyBorder="1" applyAlignment="1">
      <alignment horizontal="right" vertical="center" shrinkToFit="1"/>
    </xf>
    <xf numFmtId="178" fontId="10" fillId="0" borderId="110" xfId="0" applyNumberFormat="1" applyFont="1" applyBorder="1" applyAlignment="1">
      <alignment horizontal="right" vertical="center" shrinkToFit="1"/>
    </xf>
    <xf numFmtId="178" fontId="10" fillId="0" borderId="58" xfId="0" applyNumberFormat="1" applyFont="1" applyBorder="1" applyAlignment="1">
      <alignment horizontal="right" vertical="center" shrinkToFit="1"/>
    </xf>
    <xf numFmtId="178" fontId="10" fillId="0" borderId="62" xfId="0" applyNumberFormat="1" applyFont="1" applyBorder="1" applyAlignment="1">
      <alignment horizontal="right" vertical="center" shrinkToFit="1"/>
    </xf>
    <xf numFmtId="178" fontId="29" fillId="0" borderId="61" xfId="0" applyNumberFormat="1" applyFont="1" applyBorder="1" applyAlignment="1">
      <alignment horizontal="right" vertical="center" shrinkToFit="1"/>
    </xf>
    <xf numFmtId="178" fontId="29" fillId="0" borderId="62" xfId="0" applyNumberFormat="1" applyFont="1" applyBorder="1" applyAlignment="1">
      <alignment horizontal="right" vertical="center" shrinkToFit="1"/>
    </xf>
    <xf numFmtId="178" fontId="10" fillId="0" borderId="121" xfId="0" applyNumberFormat="1" applyFont="1" applyBorder="1" applyAlignment="1">
      <alignment horizontal="right" vertical="center" shrinkToFit="1"/>
    </xf>
    <xf numFmtId="178" fontId="10" fillId="0" borderId="57" xfId="0" applyNumberFormat="1" applyFont="1" applyBorder="1" applyAlignment="1">
      <alignment horizontal="right" vertical="center" shrinkToFit="1"/>
    </xf>
    <xf numFmtId="14" fontId="20" fillId="0" borderId="5" xfId="0" applyNumberFormat="1" applyFont="1" applyFill="1" applyBorder="1" applyAlignment="1">
      <alignment horizontal="center" vertical="center" wrapText="1"/>
    </xf>
    <xf numFmtId="14" fontId="20" fillId="0" borderId="13" xfId="0" applyNumberFormat="1" applyFont="1" applyFill="1" applyBorder="1" applyAlignment="1">
      <alignment horizontal="center" vertical="center" wrapText="1"/>
    </xf>
    <xf numFmtId="178" fontId="12" fillId="0" borderId="49" xfId="0" applyNumberFormat="1" applyFont="1" applyFill="1" applyBorder="1" applyAlignment="1">
      <alignment vertical="center"/>
    </xf>
    <xf numFmtId="178" fontId="12" fillId="0" borderId="21" xfId="0" applyNumberFormat="1" applyFont="1" applyFill="1" applyBorder="1" applyAlignment="1">
      <alignment vertical="center"/>
    </xf>
    <xf numFmtId="0" fontId="23" fillId="0" borderId="79" xfId="0" applyFont="1" applyFill="1" applyBorder="1" applyAlignment="1">
      <alignment horizontal="right" vertical="center" wrapText="1"/>
    </xf>
    <xf numFmtId="0" fontId="23" fillId="0" borderId="44" xfId="0" applyFont="1" applyFill="1" applyBorder="1" applyAlignment="1">
      <alignment horizontal="right" vertical="center" wrapText="1"/>
    </xf>
    <xf numFmtId="178" fontId="12" fillId="0" borderId="3" xfId="0" applyNumberFormat="1" applyFont="1" applyFill="1" applyBorder="1" applyAlignment="1">
      <alignment vertical="center"/>
    </xf>
    <xf numFmtId="178" fontId="12" fillId="0" borderId="46" xfId="0" applyNumberFormat="1" applyFont="1" applyFill="1" applyBorder="1" applyAlignment="1">
      <alignment vertical="center"/>
    </xf>
    <xf numFmtId="178" fontId="12" fillId="0" borderId="17" xfId="0" applyNumberFormat="1" applyFont="1" applyFill="1" applyBorder="1" applyAlignment="1">
      <alignment vertical="center"/>
    </xf>
    <xf numFmtId="178" fontId="12" fillId="0" borderId="45" xfId="0" applyNumberFormat="1" applyFont="1" applyFill="1" applyBorder="1" applyAlignment="1">
      <alignment vertical="center"/>
    </xf>
    <xf numFmtId="178" fontId="20" fillId="0" borderId="55" xfId="0" applyNumberFormat="1" applyFont="1" applyFill="1" applyBorder="1" applyAlignment="1">
      <alignment horizontal="center" vertical="center" shrinkToFit="1"/>
    </xf>
    <xf numFmtId="178" fontId="20" fillId="0" borderId="73" xfId="0" applyNumberFormat="1" applyFont="1" applyFill="1" applyBorder="1" applyAlignment="1">
      <alignment horizontal="center" vertical="center" shrinkToFit="1"/>
    </xf>
    <xf numFmtId="178" fontId="20" fillId="0" borderId="70" xfId="0" applyNumberFormat="1" applyFont="1" applyFill="1" applyBorder="1" applyAlignment="1">
      <alignment horizontal="center" vertical="center" shrinkToFit="1"/>
    </xf>
    <xf numFmtId="178" fontId="20" fillId="0" borderId="85" xfId="0" applyNumberFormat="1" applyFont="1" applyFill="1" applyBorder="1" applyAlignment="1">
      <alignment horizontal="center" vertical="center" shrinkToFit="1"/>
    </xf>
    <xf numFmtId="177" fontId="19" fillId="0" borderId="35" xfId="0" applyNumberFormat="1" applyFont="1" applyFill="1" applyBorder="1" applyAlignment="1">
      <alignment vertical="center" wrapText="1"/>
    </xf>
    <xf numFmtId="177" fontId="19" fillId="0" borderId="2" xfId="0" applyNumberFormat="1" applyFont="1" applyFill="1" applyBorder="1" applyAlignment="1">
      <alignment vertical="center" wrapText="1"/>
    </xf>
    <xf numFmtId="177" fontId="21" fillId="0" borderId="35" xfId="0" applyNumberFormat="1" applyFont="1" applyFill="1" applyBorder="1" applyAlignment="1">
      <alignment horizontal="center" vertical="center" shrinkToFit="1"/>
    </xf>
    <xf numFmtId="177" fontId="21" fillId="0" borderId="2" xfId="0" applyNumberFormat="1" applyFont="1" applyFill="1" applyBorder="1" applyAlignment="1">
      <alignment horizontal="center" vertical="center" shrinkToFit="1"/>
    </xf>
    <xf numFmtId="178" fontId="21" fillId="0" borderId="35" xfId="0" applyNumberFormat="1" applyFont="1" applyFill="1" applyBorder="1" applyAlignment="1">
      <alignment horizontal="right" vertical="center" shrinkToFit="1"/>
    </xf>
    <xf numFmtId="178" fontId="21" fillId="0" borderId="2" xfId="0" applyNumberFormat="1" applyFont="1" applyFill="1" applyBorder="1" applyAlignment="1">
      <alignment horizontal="right" vertical="center" shrinkToFit="1"/>
    </xf>
    <xf numFmtId="178" fontId="21" fillId="0" borderId="49" xfId="0" applyNumberFormat="1" applyFont="1" applyFill="1" applyBorder="1" applyAlignment="1">
      <alignment vertical="center" shrinkToFit="1"/>
    </xf>
    <xf numFmtId="178" fontId="21" fillId="0" borderId="21" xfId="0" applyNumberFormat="1" applyFont="1" applyFill="1" applyBorder="1" applyAlignment="1">
      <alignment vertical="center" shrinkToFit="1"/>
    </xf>
    <xf numFmtId="177" fontId="19" fillId="0" borderId="3" xfId="0" applyNumberFormat="1" applyFont="1" applyFill="1" applyBorder="1" applyAlignment="1">
      <alignment vertical="center" wrapText="1"/>
    </xf>
    <xf numFmtId="177" fontId="19" fillId="0" borderId="86" xfId="0" applyNumberFormat="1" applyFont="1" applyFill="1" applyBorder="1" applyAlignment="1">
      <alignment vertical="center" wrapText="1"/>
    </xf>
    <xf numFmtId="178" fontId="21" fillId="0" borderId="17" xfId="0" applyNumberFormat="1" applyFont="1" applyFill="1" applyBorder="1" applyAlignment="1">
      <alignment vertical="center" shrinkToFit="1"/>
    </xf>
    <xf numFmtId="178" fontId="21" fillId="0" borderId="87" xfId="0" applyNumberFormat="1" applyFont="1" applyFill="1" applyBorder="1" applyAlignment="1">
      <alignment vertical="center" shrinkToFit="1"/>
    </xf>
    <xf numFmtId="178" fontId="21" fillId="0" borderId="3" xfId="0" applyNumberFormat="1" applyFont="1" applyFill="1" applyBorder="1" applyAlignment="1">
      <alignment horizontal="right" vertical="center" shrinkToFit="1"/>
    </xf>
    <xf numFmtId="178" fontId="21" fillId="0" borderId="86" xfId="0" applyNumberFormat="1" applyFont="1" applyFill="1" applyBorder="1" applyAlignment="1">
      <alignment horizontal="right" vertical="center" shrinkToFit="1"/>
    </xf>
    <xf numFmtId="177" fontId="21" fillId="0" borderId="3" xfId="0" applyNumberFormat="1" applyFont="1" applyFill="1" applyBorder="1" applyAlignment="1">
      <alignment horizontal="center" vertical="center" shrinkToFit="1"/>
    </xf>
    <xf numFmtId="177" fontId="21" fillId="0" borderId="86" xfId="0" applyNumberFormat="1" applyFont="1" applyFill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8" fontId="12" fillId="0" borderId="46" xfId="0" applyNumberFormat="1" applyFont="1" applyBorder="1" applyAlignment="1">
      <alignment horizontal="center" vertical="center"/>
    </xf>
    <xf numFmtId="178" fontId="12" fillId="0" borderId="17" xfId="0" applyNumberFormat="1" applyFont="1" applyBorder="1" applyAlignment="1">
      <alignment horizontal="center" vertical="center"/>
    </xf>
    <xf numFmtId="178" fontId="12" fillId="0" borderId="19" xfId="0" applyNumberFormat="1" applyFont="1" applyBorder="1" applyAlignment="1">
      <alignment horizontal="center" vertical="center"/>
    </xf>
    <xf numFmtId="178" fontId="12" fillId="0" borderId="45" xfId="0" applyNumberFormat="1" applyFont="1" applyBorder="1" applyAlignment="1">
      <alignment horizontal="center" vertical="center"/>
    </xf>
    <xf numFmtId="0" fontId="23" fillId="0" borderId="47" xfId="0" applyFont="1" applyFill="1" applyBorder="1" applyAlignment="1">
      <alignment horizontal="right" vertical="center" wrapText="1"/>
    </xf>
    <xf numFmtId="0" fontId="23" fillId="0" borderId="20" xfId="0" applyFont="1" applyFill="1" applyBorder="1" applyAlignment="1">
      <alignment horizontal="right" vertical="center" wrapText="1"/>
    </xf>
    <xf numFmtId="178" fontId="12" fillId="0" borderId="35" xfId="0" applyNumberFormat="1" applyFont="1" applyFill="1" applyBorder="1" applyAlignment="1">
      <alignment vertical="center"/>
    </xf>
    <xf numFmtId="178" fontId="12" fillId="0" borderId="2" xfId="0" applyNumberFormat="1" applyFont="1" applyFill="1" applyBorder="1" applyAlignment="1">
      <alignment vertical="center"/>
    </xf>
    <xf numFmtId="178" fontId="12" fillId="0" borderId="4" xfId="0" applyNumberFormat="1" applyFont="1" applyBorder="1" applyAlignment="1">
      <alignment horizontal="right" vertical="center"/>
    </xf>
    <xf numFmtId="178" fontId="12" fillId="0" borderId="46" xfId="0" applyNumberFormat="1" applyFont="1" applyBorder="1" applyAlignment="1">
      <alignment horizontal="right" vertical="center"/>
    </xf>
    <xf numFmtId="178" fontId="12" fillId="0" borderId="19" xfId="0" applyNumberFormat="1" applyFont="1" applyBorder="1" applyAlignment="1">
      <alignment horizontal="right" vertical="center"/>
    </xf>
    <xf numFmtId="178" fontId="12" fillId="0" borderId="45" xfId="0" applyNumberFormat="1" applyFont="1" applyBorder="1" applyAlignment="1">
      <alignment horizontal="right" vertical="center"/>
    </xf>
    <xf numFmtId="0" fontId="12" fillId="0" borderId="48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178" fontId="12" fillId="0" borderId="35" xfId="0" applyNumberFormat="1" applyFont="1" applyBorder="1" applyAlignment="1">
      <alignment horizontal="right" vertical="center"/>
    </xf>
    <xf numFmtId="177" fontId="10" fillId="5" borderId="5" xfId="0" applyNumberFormat="1" applyFont="1" applyFill="1" applyBorder="1" applyAlignment="1">
      <alignment vertical="center" wrapText="1" shrinkToFit="1"/>
    </xf>
    <xf numFmtId="177" fontId="10" fillId="5" borderId="13" xfId="0" applyNumberFormat="1" applyFont="1" applyFill="1" applyBorder="1" applyAlignment="1">
      <alignment vertical="center" wrapText="1" shrinkToFit="1"/>
    </xf>
    <xf numFmtId="177" fontId="10" fillId="5" borderId="51" xfId="0" applyNumberFormat="1" applyFont="1" applyFill="1" applyBorder="1" applyAlignment="1">
      <alignment vertical="center" wrapText="1" shrinkToFit="1"/>
    </xf>
    <xf numFmtId="177" fontId="21" fillId="0" borderId="48" xfId="0" applyNumberFormat="1" applyFont="1" applyFill="1" applyBorder="1" applyAlignment="1">
      <alignment horizontal="center" vertical="center" shrinkToFit="1"/>
    </xf>
    <xf numFmtId="177" fontId="21" fillId="0" borderId="10" xfId="0" applyNumberFormat="1" applyFont="1" applyFill="1" applyBorder="1" applyAlignment="1">
      <alignment horizontal="center" vertical="center" shrinkToFit="1"/>
    </xf>
    <xf numFmtId="177" fontId="21" fillId="0" borderId="43" xfId="0" applyNumberFormat="1" applyFont="1" applyFill="1" applyBorder="1" applyAlignment="1">
      <alignment horizontal="center" vertical="center" shrinkToFit="1"/>
    </xf>
    <xf numFmtId="177" fontId="10" fillId="5" borderId="53" xfId="0" applyNumberFormat="1" applyFont="1" applyFill="1" applyBorder="1" applyAlignment="1">
      <alignment vertical="center" wrapText="1" shrinkToFit="1"/>
    </xf>
    <xf numFmtId="177" fontId="21" fillId="0" borderId="4" xfId="0" applyNumberFormat="1" applyFont="1" applyFill="1" applyBorder="1" applyAlignment="1">
      <alignment horizontal="center" vertical="center" shrinkToFit="1"/>
    </xf>
    <xf numFmtId="177" fontId="21" fillId="0" borderId="46" xfId="0" applyNumberFormat="1" applyFont="1" applyFill="1" applyBorder="1" applyAlignment="1">
      <alignment horizontal="center" vertical="center" shrinkToFit="1"/>
    </xf>
    <xf numFmtId="177" fontId="10" fillId="5" borderId="37" xfId="0" applyNumberFormat="1" applyFont="1" applyFill="1" applyBorder="1" applyAlignment="1">
      <alignment vertical="center" wrapText="1" shrinkToFit="1"/>
    </xf>
    <xf numFmtId="177" fontId="10" fillId="5" borderId="33" xfId="0" applyNumberFormat="1" applyFont="1" applyFill="1" applyBorder="1" applyAlignment="1">
      <alignment vertical="center" wrapText="1" shrinkToFit="1"/>
    </xf>
    <xf numFmtId="177" fontId="10" fillId="5" borderId="7" xfId="0" applyNumberFormat="1" applyFont="1" applyFill="1" applyBorder="1" applyAlignment="1">
      <alignment vertical="center" wrapText="1" shrinkToFit="1"/>
    </xf>
    <xf numFmtId="177" fontId="10" fillId="5" borderId="14" xfId="0" applyNumberFormat="1" applyFont="1" applyFill="1" applyBorder="1" applyAlignment="1">
      <alignment vertical="center" wrapText="1" shrinkToFit="1"/>
    </xf>
    <xf numFmtId="177" fontId="10" fillId="5" borderId="80" xfId="0" applyNumberFormat="1" applyFont="1" applyFill="1" applyBorder="1" applyAlignment="1">
      <alignment vertical="center" wrapText="1" shrinkToFit="1"/>
    </xf>
    <xf numFmtId="177" fontId="10" fillId="5" borderId="11" xfId="0" applyNumberFormat="1" applyFont="1" applyFill="1" applyBorder="1" applyAlignment="1">
      <alignment vertical="center" wrapText="1" shrinkToFit="1"/>
    </xf>
    <xf numFmtId="177" fontId="10" fillId="5" borderId="84" xfId="0" applyNumberFormat="1" applyFont="1" applyFill="1" applyBorder="1" applyAlignment="1">
      <alignment vertical="center" wrapText="1" shrinkToFit="1"/>
    </xf>
    <xf numFmtId="177" fontId="10" fillId="5" borderId="9" xfId="0" applyNumberFormat="1" applyFont="1" applyFill="1" applyBorder="1" applyAlignment="1">
      <alignment vertical="center" wrapText="1" shrinkToFit="1"/>
    </xf>
    <xf numFmtId="177" fontId="10" fillId="5" borderId="81" xfId="0" applyNumberFormat="1" applyFont="1" applyFill="1" applyBorder="1" applyAlignment="1">
      <alignment vertical="center" wrapText="1" shrinkToFit="1"/>
    </xf>
    <xf numFmtId="177" fontId="10" fillId="5" borderId="76" xfId="0" applyNumberFormat="1" applyFont="1" applyFill="1" applyBorder="1" applyAlignment="1">
      <alignment vertical="center" wrapText="1" shrinkToFit="1"/>
    </xf>
    <xf numFmtId="177" fontId="10" fillId="5" borderId="82" xfId="0" applyNumberFormat="1" applyFont="1" applyFill="1" applyBorder="1" applyAlignment="1">
      <alignment vertical="center" wrapText="1" shrinkToFit="1"/>
    </xf>
    <xf numFmtId="178" fontId="10" fillId="5" borderId="61" xfId="0" applyNumberFormat="1" applyFont="1" applyFill="1" applyBorder="1" applyAlignment="1">
      <alignment vertical="center" shrinkToFit="1"/>
    </xf>
    <xf numFmtId="178" fontId="10" fillId="5" borderId="63" xfId="0" applyNumberFormat="1" applyFont="1" applyFill="1" applyBorder="1" applyAlignment="1">
      <alignment vertical="center" shrinkToFit="1"/>
    </xf>
    <xf numFmtId="178" fontId="20" fillId="0" borderId="69" xfId="0" applyNumberFormat="1" applyFont="1" applyFill="1" applyBorder="1" applyAlignment="1">
      <alignment horizontal="center" vertical="center" shrinkToFit="1"/>
    </xf>
    <xf numFmtId="178" fontId="20" fillId="0" borderId="64" xfId="0" applyNumberFormat="1" applyFont="1" applyFill="1" applyBorder="1" applyAlignment="1">
      <alignment horizontal="center" vertical="center" shrinkToFit="1"/>
    </xf>
    <xf numFmtId="178" fontId="20" fillId="0" borderId="55" xfId="0" applyNumberFormat="1" applyFont="1" applyFill="1" applyBorder="1" applyAlignment="1">
      <alignment vertical="center" shrinkToFit="1"/>
    </xf>
    <xf numFmtId="178" fontId="20" fillId="0" borderId="69" xfId="0" applyNumberFormat="1" applyFont="1" applyFill="1" applyBorder="1" applyAlignment="1">
      <alignment vertical="center" shrinkToFit="1"/>
    </xf>
    <xf numFmtId="178" fontId="12" fillId="0" borderId="49" xfId="0" applyNumberFormat="1" applyFont="1" applyBorder="1" applyAlignment="1">
      <alignment horizontal="right" vertical="center"/>
    </xf>
    <xf numFmtId="178" fontId="20" fillId="0" borderId="64" xfId="0" applyNumberFormat="1" applyFont="1" applyFill="1" applyBorder="1" applyAlignment="1">
      <alignment vertical="center" shrinkToFit="1"/>
    </xf>
    <xf numFmtId="0" fontId="12" fillId="0" borderId="18" xfId="0" applyFont="1" applyBorder="1" applyAlignment="1">
      <alignment horizontal="right" vertical="center" wrapText="1"/>
    </xf>
    <xf numFmtId="0" fontId="12" fillId="0" borderId="44" xfId="0" applyFont="1" applyBorder="1" applyAlignment="1">
      <alignment horizontal="right" vertical="center" wrapText="1"/>
    </xf>
    <xf numFmtId="0" fontId="12" fillId="0" borderId="27" xfId="0" applyFont="1" applyFill="1" applyBorder="1" applyAlignment="1">
      <alignment horizontal="center" vertical="center" wrapText="1" shrinkToFit="1"/>
    </xf>
    <xf numFmtId="178" fontId="21" fillId="6" borderId="49" xfId="0" applyNumberFormat="1" applyFont="1" applyFill="1" applyBorder="1" applyAlignment="1">
      <alignment vertical="center" shrinkToFit="1"/>
    </xf>
    <xf numFmtId="178" fontId="21" fillId="6" borderId="19" xfId="0" applyNumberFormat="1" applyFont="1" applyFill="1" applyBorder="1" applyAlignment="1">
      <alignment vertical="center" shrinkToFit="1"/>
    </xf>
    <xf numFmtId="178" fontId="21" fillId="6" borderId="45" xfId="0" applyNumberFormat="1" applyFont="1" applyFill="1" applyBorder="1" applyAlignment="1">
      <alignment vertical="center" shrinkToFit="1"/>
    </xf>
    <xf numFmtId="0" fontId="12" fillId="0" borderId="43" xfId="0" applyFont="1" applyBorder="1" applyAlignment="1">
      <alignment horizontal="right" vertical="center" wrapText="1"/>
    </xf>
    <xf numFmtId="177" fontId="10" fillId="5" borderId="0" xfId="0" applyNumberFormat="1" applyFont="1" applyFill="1" applyBorder="1" applyAlignment="1">
      <alignment vertical="center" wrapText="1" shrinkToFi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177" fontId="10" fillId="5" borderId="32" xfId="0" applyNumberFormat="1" applyFont="1" applyFill="1" applyBorder="1" applyAlignment="1">
      <alignment vertical="center" wrapText="1" shrinkToFi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177" fontId="10" fillId="5" borderId="27" xfId="0" applyNumberFormat="1" applyFont="1" applyFill="1" applyBorder="1" applyAlignment="1">
      <alignment vertical="center" wrapText="1" shrinkToFit="1"/>
    </xf>
    <xf numFmtId="0" fontId="17" fillId="0" borderId="0" xfId="0" applyFont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77" fontId="10" fillId="5" borderId="36" xfId="0" applyNumberFormat="1" applyFont="1" applyFill="1" applyBorder="1" applyAlignment="1">
      <alignment vertical="center" wrapText="1" shrinkToFit="1"/>
    </xf>
    <xf numFmtId="0" fontId="25" fillId="0" borderId="3" xfId="0" applyNumberFormat="1" applyFont="1" applyFill="1" applyBorder="1" applyAlignment="1">
      <alignment horizontal="center" vertical="center" shrinkToFit="1"/>
    </xf>
    <xf numFmtId="0" fontId="25" fillId="0" borderId="2" xfId="0" applyNumberFormat="1" applyFont="1" applyFill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left" vertical="center" wrapText="1"/>
    </xf>
    <xf numFmtId="177" fontId="20" fillId="0" borderId="8" xfId="0" applyNumberFormat="1" applyFont="1" applyBorder="1" applyAlignment="1">
      <alignment horizontal="left" vertical="center" wrapText="1"/>
    </xf>
    <xf numFmtId="177" fontId="20" fillId="0" borderId="11" xfId="0" applyNumberFormat="1" applyFont="1" applyBorder="1" applyAlignment="1">
      <alignment horizontal="left" vertical="center" wrapText="1"/>
    </xf>
    <xf numFmtId="177" fontId="20" fillId="0" borderId="12" xfId="0" applyNumberFormat="1" applyFont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shrinkToFit="1"/>
    </xf>
    <xf numFmtId="177" fontId="20" fillId="0" borderId="5" xfId="0" applyNumberFormat="1" applyFont="1" applyFill="1" applyBorder="1" applyAlignment="1">
      <alignment horizontal="center" vertical="center" shrinkToFit="1"/>
    </xf>
    <xf numFmtId="177" fontId="10" fillId="5" borderId="24" xfId="0" applyNumberFormat="1" applyFont="1" applyFill="1" applyBorder="1" applyAlignment="1">
      <alignment vertical="center" wrapText="1" shrinkToFit="1"/>
    </xf>
    <xf numFmtId="178" fontId="10" fillId="5" borderId="35" xfId="0" applyNumberFormat="1" applyFont="1" applyFill="1" applyBorder="1" applyAlignment="1">
      <alignment horizontal="center" vertical="center" shrinkToFit="1"/>
    </xf>
    <xf numFmtId="178" fontId="10" fillId="5" borderId="2" xfId="0" applyNumberFormat="1" applyFont="1" applyFill="1" applyBorder="1" applyAlignment="1">
      <alignment horizontal="center" vertical="center" shrinkToFit="1"/>
    </xf>
    <xf numFmtId="178" fontId="21" fillId="6" borderId="17" xfId="0" applyNumberFormat="1" applyFont="1" applyFill="1" applyBorder="1" applyAlignment="1">
      <alignment horizontal="center" vertical="center" shrinkToFit="1"/>
    </xf>
    <xf numFmtId="178" fontId="21" fillId="6" borderId="19" xfId="0" applyNumberFormat="1" applyFont="1" applyFill="1" applyBorder="1" applyAlignment="1">
      <alignment horizontal="center" vertical="center" shrinkToFit="1"/>
    </xf>
    <xf numFmtId="178" fontId="21" fillId="6" borderId="45" xfId="0" applyNumberFormat="1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vertical="center" wrapText="1" shrinkToFit="1"/>
    </xf>
    <xf numFmtId="177" fontId="10" fillId="0" borderId="13" xfId="0" applyNumberFormat="1" applyFont="1" applyFill="1" applyBorder="1" applyAlignment="1">
      <alignment vertical="center" wrapText="1" shrinkToFit="1"/>
    </xf>
    <xf numFmtId="177" fontId="29" fillId="0" borderId="7" xfId="0" applyNumberFormat="1" applyFont="1" applyFill="1" applyBorder="1" applyAlignment="1">
      <alignment vertical="center" wrapText="1" shrinkToFit="1"/>
    </xf>
    <xf numFmtId="177" fontId="29" fillId="0" borderId="14" xfId="0" applyNumberFormat="1" applyFont="1" applyFill="1" applyBorder="1" applyAlignment="1">
      <alignment vertical="center" wrapText="1" shrinkToFit="1"/>
    </xf>
    <xf numFmtId="177" fontId="10" fillId="0" borderId="37" xfId="0" applyNumberFormat="1" applyFont="1" applyFill="1" applyBorder="1" applyAlignment="1">
      <alignment horizontal="left" vertical="center" wrapText="1" shrinkToFit="1"/>
    </xf>
    <xf numFmtId="177" fontId="10" fillId="0" borderId="89" xfId="0" applyNumberFormat="1" applyFont="1" applyFill="1" applyBorder="1" applyAlignment="1">
      <alignment horizontal="left" vertical="center" wrapText="1" shrinkToFit="1"/>
    </xf>
    <xf numFmtId="177" fontId="10" fillId="0" borderId="5" xfId="0" applyNumberFormat="1" applyFont="1" applyFill="1" applyBorder="1" applyAlignment="1">
      <alignment horizontal="left" vertical="center" wrapText="1" shrinkToFit="1"/>
    </xf>
    <xf numFmtId="177" fontId="10" fillId="0" borderId="13" xfId="0" applyNumberFormat="1" applyFont="1" applyFill="1" applyBorder="1" applyAlignment="1">
      <alignment horizontal="left" vertical="center" wrapText="1" shrinkToFit="1"/>
    </xf>
    <xf numFmtId="177" fontId="10" fillId="0" borderId="88" xfId="0" applyNumberFormat="1" applyFont="1" applyFill="1" applyBorder="1" applyAlignment="1">
      <alignment horizontal="left" vertical="center" wrapText="1" shrinkToFit="1"/>
    </xf>
    <xf numFmtId="177" fontId="10" fillId="0" borderId="7" xfId="0" applyNumberFormat="1" applyFont="1" applyFill="1" applyBorder="1" applyAlignment="1">
      <alignment vertical="center" wrapText="1" shrinkToFit="1"/>
    </xf>
    <xf numFmtId="177" fontId="10" fillId="0" borderId="14" xfId="0" applyNumberFormat="1" applyFont="1" applyFill="1" applyBorder="1" applyAlignment="1">
      <alignment vertical="center" wrapText="1" shrinkToFit="1"/>
    </xf>
    <xf numFmtId="177" fontId="10" fillId="0" borderId="9" xfId="0" applyNumberFormat="1" applyFont="1" applyFill="1" applyBorder="1" applyAlignment="1">
      <alignment vertical="center" wrapText="1" shrinkToFit="1"/>
    </xf>
    <xf numFmtId="177" fontId="10" fillId="0" borderId="0" xfId="0" applyNumberFormat="1" applyFont="1" applyFill="1" applyBorder="1" applyAlignment="1">
      <alignment vertical="center" wrapText="1" shrinkToFit="1"/>
    </xf>
    <xf numFmtId="177" fontId="29" fillId="0" borderId="53" xfId="0" applyNumberFormat="1" applyFont="1" applyFill="1" applyBorder="1" applyAlignment="1">
      <alignment vertical="center" wrapText="1" shrinkToFit="1"/>
    </xf>
    <xf numFmtId="177" fontId="29" fillId="0" borderId="51" xfId="0" applyNumberFormat="1" applyFont="1" applyFill="1" applyBorder="1" applyAlignment="1">
      <alignment vertical="center" wrapText="1" shrinkToFit="1"/>
    </xf>
    <xf numFmtId="177" fontId="24" fillId="0" borderId="107" xfId="0" applyNumberFormat="1" applyFont="1" applyFill="1" applyBorder="1" applyAlignment="1">
      <alignment horizontal="left" vertical="center"/>
    </xf>
    <xf numFmtId="177" fontId="24" fillId="0" borderId="117" xfId="0" applyNumberFormat="1" applyFont="1" applyFill="1" applyBorder="1" applyAlignment="1">
      <alignment horizontal="left" vertical="center"/>
    </xf>
    <xf numFmtId="177" fontId="24" fillId="0" borderId="99" xfId="0" applyNumberFormat="1" applyFont="1" applyFill="1" applyBorder="1" applyAlignment="1">
      <alignment horizontal="left" vertical="center"/>
    </xf>
    <xf numFmtId="177" fontId="24" fillId="0" borderId="116" xfId="0" applyNumberFormat="1" applyFont="1" applyFill="1" applyBorder="1" applyAlignment="1">
      <alignment horizontal="left" vertical="center"/>
    </xf>
    <xf numFmtId="177" fontId="24" fillId="0" borderId="91" xfId="0" applyNumberFormat="1" applyFont="1" applyFill="1" applyBorder="1" applyAlignment="1">
      <alignment horizontal="left" vertical="center"/>
    </xf>
    <xf numFmtId="177" fontId="24" fillId="0" borderId="130" xfId="0" applyNumberFormat="1" applyFont="1" applyFill="1" applyBorder="1" applyAlignment="1">
      <alignment horizontal="left" vertical="center"/>
    </xf>
    <xf numFmtId="177" fontId="26" fillId="7" borderId="1" xfId="0" applyNumberFormat="1" applyFont="1" applyFill="1" applyBorder="1" applyAlignment="1">
      <alignment horizontal="left" vertical="center" wrapText="1"/>
    </xf>
    <xf numFmtId="177" fontId="10" fillId="0" borderId="107" xfId="0" applyNumberFormat="1" applyFont="1" applyFill="1" applyBorder="1" applyAlignment="1">
      <alignment vertical="center" wrapText="1" shrinkToFit="1"/>
    </xf>
    <xf numFmtId="177" fontId="10" fillId="0" borderId="108" xfId="0" applyNumberFormat="1" applyFont="1" applyFill="1" applyBorder="1" applyAlignment="1">
      <alignment vertical="center" wrapText="1" shrinkToFit="1"/>
    </xf>
    <xf numFmtId="177" fontId="10" fillId="0" borderId="109" xfId="0" applyNumberFormat="1" applyFont="1" applyFill="1" applyBorder="1" applyAlignment="1">
      <alignment vertical="center" wrapText="1" shrinkToFit="1"/>
    </xf>
    <xf numFmtId="177" fontId="10" fillId="0" borderId="91" xfId="0" applyNumberFormat="1" applyFont="1" applyFill="1" applyBorder="1" applyAlignment="1">
      <alignment vertical="center" wrapText="1" shrinkToFit="1"/>
    </xf>
    <xf numFmtId="177" fontId="10" fillId="0" borderId="92" xfId="0" applyNumberFormat="1" applyFont="1" applyFill="1" applyBorder="1" applyAlignment="1">
      <alignment vertical="center" wrapText="1" shrinkToFit="1"/>
    </xf>
    <xf numFmtId="177" fontId="10" fillId="0" borderId="93" xfId="0" applyNumberFormat="1" applyFont="1" applyFill="1" applyBorder="1" applyAlignment="1">
      <alignment vertical="center" wrapText="1" shrinkToFit="1"/>
    </xf>
    <xf numFmtId="177" fontId="10" fillId="5" borderId="13" xfId="0" applyNumberFormat="1" applyFont="1" applyFill="1" applyBorder="1" applyAlignment="1">
      <alignment horizontal="left" vertical="center" wrapText="1" shrinkToFit="1"/>
    </xf>
    <xf numFmtId="177" fontId="10" fillId="5" borderId="24" xfId="0" applyNumberFormat="1" applyFont="1" applyFill="1" applyBorder="1" applyAlignment="1">
      <alignment horizontal="left" vertical="center" wrapText="1" shrinkToFit="1"/>
    </xf>
    <xf numFmtId="177" fontId="10" fillId="0" borderId="99" xfId="0" applyNumberFormat="1" applyFont="1" applyFill="1" applyBorder="1" applyAlignment="1">
      <alignment vertical="center" wrapText="1" shrinkToFit="1"/>
    </xf>
    <xf numFmtId="177" fontId="10" fillId="0" borderId="100" xfId="0" applyNumberFormat="1" applyFont="1" applyFill="1" applyBorder="1" applyAlignment="1">
      <alignment vertical="center" wrapText="1" shrinkToFit="1"/>
    </xf>
    <xf numFmtId="177" fontId="10" fillId="0" borderId="101" xfId="0" applyNumberFormat="1" applyFont="1" applyFill="1" applyBorder="1" applyAlignment="1">
      <alignment vertical="center" wrapText="1" shrinkToFit="1"/>
    </xf>
    <xf numFmtId="177" fontId="10" fillId="0" borderId="11" xfId="0" applyNumberFormat="1" applyFont="1" applyFill="1" applyBorder="1" applyAlignment="1">
      <alignment vertical="center" wrapText="1" shrinkToFit="1"/>
    </xf>
    <xf numFmtId="177" fontId="10" fillId="0" borderId="24" xfId="0" applyNumberFormat="1" applyFont="1" applyFill="1" applyBorder="1" applyAlignment="1">
      <alignment vertical="center" wrapText="1" shrinkToFit="1"/>
    </xf>
    <xf numFmtId="177" fontId="10" fillId="0" borderId="84" xfId="0" applyNumberFormat="1" applyFont="1" applyFill="1" applyBorder="1" applyAlignment="1">
      <alignment vertical="center" wrapText="1" shrinkToFit="1"/>
    </xf>
    <xf numFmtId="0" fontId="28" fillId="0" borderId="0" xfId="0" applyFont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78" fontId="10" fillId="0" borderId="19" xfId="0" applyNumberFormat="1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177" fontId="10" fillId="0" borderId="91" xfId="0" applyNumberFormat="1" applyFont="1" applyFill="1" applyBorder="1" applyAlignment="1">
      <alignment horizontal="left" vertical="center" wrapText="1" shrinkToFit="1"/>
    </xf>
    <xf numFmtId="177" fontId="10" fillId="0" borderId="92" xfId="0" applyNumberFormat="1" applyFont="1" applyFill="1" applyBorder="1" applyAlignment="1">
      <alignment horizontal="left" vertical="center" wrapText="1" shrinkToFit="1"/>
    </xf>
    <xf numFmtId="177" fontId="10" fillId="0" borderId="93" xfId="0" applyNumberFormat="1" applyFont="1" applyFill="1" applyBorder="1" applyAlignment="1">
      <alignment horizontal="left" vertical="center" wrapText="1" shrinkToFit="1"/>
    </xf>
    <xf numFmtId="177" fontId="10" fillId="0" borderId="99" xfId="0" applyNumberFormat="1" applyFont="1" applyFill="1" applyBorder="1" applyAlignment="1">
      <alignment horizontal="left" vertical="center" wrapText="1" shrinkToFit="1"/>
    </xf>
    <xf numFmtId="177" fontId="10" fillId="0" borderId="100" xfId="0" applyNumberFormat="1" applyFont="1" applyFill="1" applyBorder="1" applyAlignment="1">
      <alignment horizontal="left" vertical="center" wrapText="1" shrinkToFit="1"/>
    </xf>
    <xf numFmtId="177" fontId="10" fillId="0" borderId="101" xfId="0" applyNumberFormat="1" applyFont="1" applyFill="1" applyBorder="1" applyAlignment="1">
      <alignment horizontal="left" vertical="center" wrapText="1" shrinkToFit="1"/>
    </xf>
    <xf numFmtId="177" fontId="10" fillId="0" borderId="107" xfId="0" applyNumberFormat="1" applyFont="1" applyFill="1" applyBorder="1" applyAlignment="1">
      <alignment horizontal="left" vertical="center" wrapText="1" shrinkToFit="1"/>
    </xf>
    <xf numFmtId="177" fontId="10" fillId="0" borderId="108" xfId="0" applyNumberFormat="1" applyFont="1" applyFill="1" applyBorder="1" applyAlignment="1">
      <alignment horizontal="left" vertical="center" wrapText="1" shrinkToFit="1"/>
    </xf>
    <xf numFmtId="177" fontId="10" fillId="0" borderId="109" xfId="0" applyNumberFormat="1" applyFont="1" applyFill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178" fontId="10" fillId="0" borderId="4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7" fontId="10" fillId="0" borderId="53" xfId="0" applyNumberFormat="1" applyFont="1" applyFill="1" applyBorder="1" applyAlignment="1">
      <alignment vertical="center" wrapText="1" shrinkToFit="1"/>
    </xf>
    <xf numFmtId="177" fontId="10" fillId="0" borderId="51" xfId="0" applyNumberFormat="1" applyFont="1" applyFill="1" applyBorder="1" applyAlignment="1">
      <alignment vertical="center" wrapText="1" shrinkToFit="1"/>
    </xf>
    <xf numFmtId="177" fontId="10" fillId="0" borderId="80" xfId="0" applyNumberFormat="1" applyFont="1" applyFill="1" applyBorder="1" applyAlignment="1">
      <alignment vertical="center" wrapText="1" shrinkToFit="1"/>
    </xf>
    <xf numFmtId="177" fontId="10" fillId="0" borderId="36" xfId="0" applyNumberFormat="1" applyFont="1" applyFill="1" applyBorder="1" applyAlignment="1">
      <alignment vertical="center" wrapText="1" shrinkToFit="1"/>
    </xf>
    <xf numFmtId="177" fontId="10" fillId="0" borderId="37" xfId="0" applyNumberFormat="1" applyFont="1" applyFill="1" applyBorder="1" applyAlignment="1">
      <alignment vertical="center" wrapText="1" shrinkToFit="1"/>
    </xf>
    <xf numFmtId="0" fontId="24" fillId="0" borderId="27" xfId="0" applyFont="1" applyFill="1" applyBorder="1" applyAlignment="1">
      <alignment horizontal="center" vertical="center" wrapText="1" shrinkToFi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78" xfId="0" applyFont="1" applyFill="1" applyBorder="1" applyAlignment="1">
      <alignment horizontal="center" vertical="center" wrapText="1"/>
    </xf>
    <xf numFmtId="177" fontId="10" fillId="0" borderId="118" xfId="0" applyNumberFormat="1" applyFont="1" applyFill="1" applyBorder="1" applyAlignment="1">
      <alignment horizontal="left" vertical="center" wrapText="1" shrinkToFit="1"/>
    </xf>
    <xf numFmtId="177" fontId="10" fillId="0" borderId="119" xfId="0" applyNumberFormat="1" applyFont="1" applyFill="1" applyBorder="1" applyAlignment="1">
      <alignment horizontal="left" vertical="center" wrapText="1" shrinkToFit="1"/>
    </xf>
    <xf numFmtId="177" fontId="10" fillId="0" borderId="120" xfId="0" applyNumberFormat="1" applyFont="1" applyFill="1" applyBorder="1" applyAlignment="1">
      <alignment horizontal="left" vertical="center" wrapText="1" shrinkToFit="1"/>
    </xf>
    <xf numFmtId="0" fontId="19" fillId="0" borderId="27" xfId="0" applyFont="1" applyBorder="1" applyAlignment="1">
      <alignment horizontal="center" vertical="center" wrapText="1" shrinkToFit="1"/>
    </xf>
    <xf numFmtId="177" fontId="10" fillId="7" borderId="5" xfId="0" applyNumberFormat="1" applyFont="1" applyFill="1" applyBorder="1" applyAlignment="1">
      <alignment horizontal="left" vertical="center" wrapText="1"/>
    </xf>
    <xf numFmtId="177" fontId="10" fillId="7" borderId="13" xfId="0" applyNumberFormat="1" applyFont="1" applyFill="1" applyBorder="1" applyAlignment="1">
      <alignment horizontal="left" vertical="center" wrapText="1"/>
    </xf>
    <xf numFmtId="177" fontId="24" fillId="0" borderId="7" xfId="0" applyNumberFormat="1" applyFont="1" applyFill="1" applyBorder="1" applyAlignment="1">
      <alignment horizontal="left" vertical="center"/>
    </xf>
    <xf numFmtId="177" fontId="24" fillId="0" borderId="132" xfId="0" applyNumberFormat="1" applyFont="1" applyFill="1" applyBorder="1" applyAlignment="1">
      <alignment horizontal="left" vertical="center"/>
    </xf>
    <xf numFmtId="177" fontId="24" fillId="0" borderId="5" xfId="0" applyNumberFormat="1" applyFont="1" applyFill="1" applyBorder="1" applyAlignment="1">
      <alignment horizontal="left" vertical="center"/>
    </xf>
    <xf numFmtId="177" fontId="24" fillId="0" borderId="90" xfId="0" applyNumberFormat="1" applyFont="1" applyFill="1" applyBorder="1" applyAlignment="1">
      <alignment horizontal="left" vertical="center"/>
    </xf>
    <xf numFmtId="177" fontId="10" fillId="0" borderId="32" xfId="0" applyNumberFormat="1" applyFont="1" applyFill="1" applyBorder="1" applyAlignment="1">
      <alignment vertical="center" wrapText="1" shrinkToFit="1"/>
    </xf>
    <xf numFmtId="177" fontId="10" fillId="0" borderId="33" xfId="0" applyNumberFormat="1" applyFont="1" applyFill="1" applyBorder="1" applyAlignment="1">
      <alignment vertical="center" wrapText="1" shrinkToFit="1"/>
    </xf>
    <xf numFmtId="177" fontId="24" fillId="0" borderId="32" xfId="0" applyNumberFormat="1" applyFont="1" applyFill="1" applyBorder="1" applyAlignment="1">
      <alignment horizontal="left" vertical="center"/>
    </xf>
    <xf numFmtId="177" fontId="24" fillId="0" borderId="115" xfId="0" applyNumberFormat="1" applyFont="1" applyFill="1" applyBorder="1" applyAlignment="1">
      <alignment horizontal="left" vertical="center"/>
    </xf>
    <xf numFmtId="177" fontId="24" fillId="0" borderId="36" xfId="0" applyNumberFormat="1" applyFont="1" applyFill="1" applyBorder="1" applyAlignment="1">
      <alignment horizontal="left" vertical="center"/>
    </xf>
    <xf numFmtId="177" fontId="24" fillId="0" borderId="131" xfId="0" applyNumberFormat="1" applyFont="1" applyFill="1" applyBorder="1" applyAlignment="1">
      <alignment horizontal="left" vertical="center"/>
    </xf>
    <xf numFmtId="177" fontId="33" fillId="0" borderId="5" xfId="0" applyNumberFormat="1" applyFont="1" applyFill="1" applyBorder="1" applyAlignment="1">
      <alignment horizontal="left" vertical="center"/>
    </xf>
    <xf numFmtId="177" fontId="33" fillId="0" borderId="90" xfId="0" applyNumberFormat="1" applyFont="1" applyFill="1" applyBorder="1" applyAlignment="1">
      <alignment horizontal="left" vertical="center"/>
    </xf>
    <xf numFmtId="177" fontId="33" fillId="0" borderId="32" xfId="0" applyNumberFormat="1" applyFont="1" applyFill="1" applyBorder="1" applyAlignment="1">
      <alignment horizontal="left" vertical="center"/>
    </xf>
    <xf numFmtId="177" fontId="33" fillId="0" borderId="115" xfId="0" applyNumberFormat="1" applyFont="1" applyFill="1" applyBorder="1" applyAlignment="1">
      <alignment horizontal="left" vertical="center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0" fillId="0" borderId="133" xfId="0" applyFont="1" applyBorder="1" applyAlignment="1">
      <alignment horizontal="center" vertical="center" wrapText="1"/>
    </xf>
    <xf numFmtId="0" fontId="20" fillId="0" borderId="13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top"/>
    </xf>
    <xf numFmtId="0" fontId="35" fillId="0" borderId="18" xfId="0" applyFont="1" applyBorder="1" applyAlignment="1">
      <alignment horizontal="center" vertical="top"/>
    </xf>
    <xf numFmtId="0" fontId="35" fillId="0" borderId="44" xfId="0" applyFont="1" applyBorder="1" applyAlignment="1">
      <alignment horizontal="center" vertical="top"/>
    </xf>
    <xf numFmtId="0" fontId="43" fillId="0" borderId="35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1.png"/><Relationship Id="rId47" Type="http://schemas.openxmlformats.org/officeDocument/2006/relationships/image" Target="../media/image45.png"/><Relationship Id="rId50" Type="http://schemas.openxmlformats.org/officeDocument/2006/relationships/image" Target="../media/image48.png"/><Relationship Id="rId55" Type="http://schemas.openxmlformats.org/officeDocument/2006/relationships/image" Target="../media/image53.png"/><Relationship Id="rId63" Type="http://schemas.openxmlformats.org/officeDocument/2006/relationships/image" Target="../media/image60.png"/><Relationship Id="rId68" Type="http://schemas.openxmlformats.org/officeDocument/2006/relationships/image" Target="../media/image65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g"/><Relationship Id="rId37" Type="http://schemas.openxmlformats.org/officeDocument/2006/relationships/image" Target="../media/image37.png"/><Relationship Id="rId40" Type="http://schemas.openxmlformats.org/officeDocument/2006/relationships/image" Target="../media/image39.png"/><Relationship Id="rId45" Type="http://schemas.openxmlformats.org/officeDocument/2006/relationships/image" Target="../media/image43.png"/><Relationship Id="rId53" Type="http://schemas.openxmlformats.org/officeDocument/2006/relationships/image" Target="../media/image51.png"/><Relationship Id="rId58" Type="http://schemas.openxmlformats.org/officeDocument/2006/relationships/image" Target="../media/image56.png"/><Relationship Id="rId66" Type="http://schemas.openxmlformats.org/officeDocument/2006/relationships/image" Target="../media/image63.jpg"/><Relationship Id="rId5" Type="http://schemas.openxmlformats.org/officeDocument/2006/relationships/image" Target="../media/image5.jpg"/><Relationship Id="rId61" Type="http://schemas.openxmlformats.org/officeDocument/2006/relationships/image" Target="../media/image5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35" Type="http://schemas.openxmlformats.org/officeDocument/2006/relationships/image" Target="../media/image35.png"/><Relationship Id="rId43" Type="http://schemas.openxmlformats.org/officeDocument/2006/relationships/image" Target="../media/image42.png"/><Relationship Id="rId48" Type="http://schemas.openxmlformats.org/officeDocument/2006/relationships/image" Target="../media/image46.png"/><Relationship Id="rId56" Type="http://schemas.openxmlformats.org/officeDocument/2006/relationships/image" Target="../media/image54.png"/><Relationship Id="rId64" Type="http://schemas.openxmlformats.org/officeDocument/2006/relationships/image" Target="../media/image61.jpg"/><Relationship Id="rId8" Type="http://schemas.openxmlformats.org/officeDocument/2006/relationships/image" Target="../media/image8.png"/><Relationship Id="rId51" Type="http://schemas.openxmlformats.org/officeDocument/2006/relationships/image" Target="../media/image49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4.png"/><Relationship Id="rId59" Type="http://schemas.microsoft.com/office/2007/relationships/hdphoto" Target="../media/hdphoto3.wdp"/><Relationship Id="rId67" Type="http://schemas.openxmlformats.org/officeDocument/2006/relationships/image" Target="../media/image64.png"/><Relationship Id="rId20" Type="http://schemas.openxmlformats.org/officeDocument/2006/relationships/image" Target="../media/image20.png"/><Relationship Id="rId41" Type="http://schemas.openxmlformats.org/officeDocument/2006/relationships/image" Target="../media/image40.png"/><Relationship Id="rId54" Type="http://schemas.openxmlformats.org/officeDocument/2006/relationships/image" Target="../media/image52.png"/><Relationship Id="rId62" Type="http://schemas.openxmlformats.org/officeDocument/2006/relationships/image" Target="../media/image59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7.png"/><Relationship Id="rId57" Type="http://schemas.openxmlformats.org/officeDocument/2006/relationships/image" Target="../media/image55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microsoft.com/office/2007/relationships/hdphoto" Target="../media/hdphoto2.wdp"/><Relationship Id="rId52" Type="http://schemas.openxmlformats.org/officeDocument/2006/relationships/image" Target="../media/image50.png"/><Relationship Id="rId60" Type="http://schemas.openxmlformats.org/officeDocument/2006/relationships/image" Target="../media/image57.png"/><Relationship Id="rId65" Type="http://schemas.openxmlformats.org/officeDocument/2006/relationships/image" Target="../media/image62.jp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171778</xdr:colOff>
      <xdr:row>156</xdr:row>
      <xdr:rowOff>133350</xdr:rowOff>
    </xdr:from>
    <xdr:to>
      <xdr:col>3</xdr:col>
      <xdr:colOff>3224952</xdr:colOff>
      <xdr:row>162</xdr:row>
      <xdr:rowOff>16420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B0A60F-AA13-42BE-B99A-9830AFCACB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16" t="20618" r="14228" b="17657"/>
        <a:stretch/>
      </xdr:blipFill>
      <xdr:spPr>
        <a:xfrm>
          <a:off x="10049203" y="37842825"/>
          <a:ext cx="3053174" cy="1311821"/>
        </a:xfrm>
        <a:prstGeom prst="rect">
          <a:avLst/>
        </a:prstGeom>
      </xdr:spPr>
    </xdr:pic>
    <xdr:clientData/>
  </xdr:twoCellAnchor>
  <xdr:twoCellAnchor editAs="oneCell">
    <xdr:from>
      <xdr:col>3</xdr:col>
      <xdr:colOff>178575</xdr:colOff>
      <xdr:row>136</xdr:row>
      <xdr:rowOff>216675</xdr:rowOff>
    </xdr:from>
    <xdr:to>
      <xdr:col>3</xdr:col>
      <xdr:colOff>3076575</xdr:colOff>
      <xdr:row>144</xdr:row>
      <xdr:rowOff>187481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7639CE-4F50-4D59-BD77-51CAE0FF7D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577"/>
        <a:stretch/>
      </xdr:blipFill>
      <xdr:spPr>
        <a:xfrm>
          <a:off x="10056000" y="33163650"/>
          <a:ext cx="2898000" cy="1875806"/>
        </a:xfrm>
        <a:prstGeom prst="rect">
          <a:avLst/>
        </a:prstGeom>
      </xdr:spPr>
    </xdr:pic>
    <xdr:clientData/>
  </xdr:twoCellAnchor>
  <xdr:twoCellAnchor editAs="oneCell">
    <xdr:from>
      <xdr:col>3</xdr:col>
      <xdr:colOff>215794</xdr:colOff>
      <xdr:row>147</xdr:row>
      <xdr:rowOff>95985</xdr:rowOff>
    </xdr:from>
    <xdr:to>
      <xdr:col>3</xdr:col>
      <xdr:colOff>3032357</xdr:colOff>
      <xdr:row>151</xdr:row>
      <xdr:rowOff>188494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2051CB4-9D52-4836-857E-B8D1FC36F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49" r="70933"/>
        <a:stretch/>
      </xdr:blipFill>
      <xdr:spPr>
        <a:xfrm rot="17358756">
          <a:off x="10978996" y="34776558"/>
          <a:ext cx="1045009" cy="2816563"/>
        </a:xfrm>
        <a:prstGeom prst="rect">
          <a:avLst/>
        </a:prstGeom>
      </xdr:spPr>
    </xdr:pic>
    <xdr:clientData/>
  </xdr:twoCellAnchor>
  <xdr:twoCellAnchor editAs="oneCell">
    <xdr:from>
      <xdr:col>3</xdr:col>
      <xdr:colOff>1418570</xdr:colOff>
      <xdr:row>128</xdr:row>
      <xdr:rowOff>176894</xdr:rowOff>
    </xdr:from>
    <xdr:to>
      <xdr:col>3</xdr:col>
      <xdr:colOff>3166646</xdr:colOff>
      <xdr:row>135</xdr:row>
      <xdr:rowOff>156576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DAC8DC4-C663-4CF3-903C-4FE6C3E8D9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6" t="-553" r="62361" b="553"/>
        <a:stretch/>
      </xdr:blipFill>
      <xdr:spPr>
        <a:xfrm>
          <a:off x="11295995" y="31218869"/>
          <a:ext cx="1748076" cy="1646557"/>
        </a:xfrm>
        <a:prstGeom prst="rect">
          <a:avLst/>
        </a:prstGeom>
      </xdr:spPr>
    </xdr:pic>
    <xdr:clientData/>
  </xdr:twoCellAnchor>
  <xdr:twoCellAnchor editAs="oneCell">
    <xdr:from>
      <xdr:col>3</xdr:col>
      <xdr:colOff>607629</xdr:colOff>
      <xdr:row>323</xdr:row>
      <xdr:rowOff>175841</xdr:rowOff>
    </xdr:from>
    <xdr:to>
      <xdr:col>3</xdr:col>
      <xdr:colOff>2906768</xdr:colOff>
      <xdr:row>331</xdr:row>
      <xdr:rowOff>1314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2E3FE66-D161-44CD-985E-2B16437BAF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7" t="16200" r="23761" b="16933"/>
        <a:stretch/>
      </xdr:blipFill>
      <xdr:spPr>
        <a:xfrm>
          <a:off x="10485054" y="75509066"/>
          <a:ext cx="2299139" cy="1730472"/>
        </a:xfrm>
        <a:prstGeom prst="rect">
          <a:avLst/>
        </a:prstGeom>
      </xdr:spPr>
    </xdr:pic>
    <xdr:clientData/>
  </xdr:twoCellAnchor>
  <xdr:twoCellAnchor editAs="oneCell">
    <xdr:from>
      <xdr:col>3</xdr:col>
      <xdr:colOff>1455964</xdr:colOff>
      <xdr:row>118</xdr:row>
      <xdr:rowOff>139241</xdr:rowOff>
    </xdr:from>
    <xdr:to>
      <xdr:col>3</xdr:col>
      <xdr:colOff>3170464</xdr:colOff>
      <xdr:row>126</xdr:row>
      <xdr:rowOff>57713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EDB3550-B845-4C99-9667-862F36496D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3" t="16052" r="34044" b="17017"/>
        <a:stretch/>
      </xdr:blipFill>
      <xdr:spPr>
        <a:xfrm>
          <a:off x="11333389" y="28799966"/>
          <a:ext cx="1714500" cy="1823472"/>
        </a:xfrm>
        <a:prstGeom prst="rect">
          <a:avLst/>
        </a:prstGeom>
      </xdr:spPr>
    </xdr:pic>
    <xdr:clientData/>
  </xdr:twoCellAnchor>
  <xdr:twoCellAnchor editAs="oneCell">
    <xdr:from>
      <xdr:col>3</xdr:col>
      <xdr:colOff>122464</xdr:colOff>
      <xdr:row>118</xdr:row>
      <xdr:rowOff>202410</xdr:rowOff>
    </xdr:from>
    <xdr:to>
      <xdr:col>3</xdr:col>
      <xdr:colOff>1319893</xdr:colOff>
      <xdr:row>126</xdr:row>
      <xdr:rowOff>145144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7DE3717-D382-4914-A5EA-8C9AEC8FD9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92" t="16149" r="38485" b="17475"/>
        <a:stretch/>
      </xdr:blipFill>
      <xdr:spPr>
        <a:xfrm>
          <a:off x="9999889" y="28863135"/>
          <a:ext cx="1197429" cy="1847734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299</xdr:row>
      <xdr:rowOff>85257</xdr:rowOff>
    </xdr:from>
    <xdr:to>
      <xdr:col>3</xdr:col>
      <xdr:colOff>2771775</xdr:colOff>
      <xdr:row>304</xdr:row>
      <xdr:rowOff>137282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6B74A3F-2613-4EF0-9225-C292950FBB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735" r="5734"/>
        <a:stretch/>
      </xdr:blipFill>
      <xdr:spPr>
        <a:xfrm>
          <a:off x="10448925" y="69703482"/>
          <a:ext cx="2200275" cy="1242651"/>
        </a:xfrm>
        <a:prstGeom prst="rect">
          <a:avLst/>
        </a:prstGeom>
      </xdr:spPr>
    </xdr:pic>
    <xdr:clientData/>
  </xdr:twoCellAnchor>
  <xdr:twoCellAnchor editAs="oneCell">
    <xdr:from>
      <xdr:col>3</xdr:col>
      <xdr:colOff>1019176</xdr:colOff>
      <xdr:row>295</xdr:row>
      <xdr:rowOff>118875</xdr:rowOff>
    </xdr:from>
    <xdr:to>
      <xdr:col>3</xdr:col>
      <xdr:colOff>2352675</xdr:colOff>
      <xdr:row>299</xdr:row>
      <xdr:rowOff>86033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11CC59A-7614-4B4E-AE43-59CE837DF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833" r="14667"/>
        <a:stretch/>
      </xdr:blipFill>
      <xdr:spPr>
        <a:xfrm>
          <a:off x="10896601" y="68784600"/>
          <a:ext cx="1333499" cy="919656"/>
        </a:xfrm>
        <a:prstGeom prst="rect">
          <a:avLst/>
        </a:prstGeom>
      </xdr:spPr>
    </xdr:pic>
    <xdr:clientData/>
  </xdr:twoCellAnchor>
  <xdr:oneCellAnchor>
    <xdr:from>
      <xdr:col>3</xdr:col>
      <xdr:colOff>438150</xdr:colOff>
      <xdr:row>287</xdr:row>
      <xdr:rowOff>76201</xdr:rowOff>
    </xdr:from>
    <xdr:ext cx="2476500" cy="1272267"/>
    <xdr:pic>
      <xdr:nvPicPr>
        <xdr:cNvPr id="12" name="図 11" descr="CANARE ( カナレ )  / 8C10-E3">
          <a:extLst>
            <a:ext uri="{FF2B5EF4-FFF2-40B4-BE49-F238E27FC236}">
              <a16:creationId xmlns:a16="http://schemas.microsoft.com/office/drawing/2014/main" id="{3F8AE855-0DAA-430D-822B-EA5F0E9F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66836926"/>
          <a:ext cx="2476500" cy="1272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206373</xdr:colOff>
      <xdr:row>110</xdr:row>
      <xdr:rowOff>222250</xdr:rowOff>
    </xdr:from>
    <xdr:to>
      <xdr:col>3</xdr:col>
      <xdr:colOff>3238218</xdr:colOff>
      <xdr:row>116</xdr:row>
      <xdr:rowOff>4728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8BC557B-F4E4-4DDB-9FF1-1E234E531B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4" t="18669" r="14109" b="30955"/>
        <a:stretch/>
      </xdr:blipFill>
      <xdr:spPr>
        <a:xfrm>
          <a:off x="10083798" y="26977975"/>
          <a:ext cx="3031845" cy="1211228"/>
        </a:xfrm>
        <a:prstGeom prst="rect">
          <a:avLst/>
        </a:prstGeom>
      </xdr:spPr>
    </xdr:pic>
    <xdr:clientData/>
  </xdr:twoCellAnchor>
  <xdr:twoCellAnchor editAs="oneCell">
    <xdr:from>
      <xdr:col>3</xdr:col>
      <xdr:colOff>130267</xdr:colOff>
      <xdr:row>241</xdr:row>
      <xdr:rowOff>105054</xdr:rowOff>
    </xdr:from>
    <xdr:to>
      <xdr:col>3</xdr:col>
      <xdr:colOff>3397301</xdr:colOff>
      <xdr:row>249</xdr:row>
      <xdr:rowOff>12606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3CEA5CA-D177-4283-879A-A8A9EEBB70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087" r="6928" b="16733"/>
        <a:stretch/>
      </xdr:blipFill>
      <xdr:spPr>
        <a:xfrm>
          <a:off x="10007692" y="55912029"/>
          <a:ext cx="3267034" cy="1812552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1270001</xdr:colOff>
      <xdr:row>178</xdr:row>
      <xdr:rowOff>111126</xdr:rowOff>
    </xdr:from>
    <xdr:to>
      <xdr:col>3</xdr:col>
      <xdr:colOff>2143125</xdr:colOff>
      <xdr:row>186</xdr:row>
      <xdr:rowOff>157394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07E1A90-032B-4DFF-9AC9-77C6EBC15F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012"/>
        <a:stretch/>
      </xdr:blipFill>
      <xdr:spPr>
        <a:xfrm>
          <a:off x="11147426" y="43059351"/>
          <a:ext cx="873124" cy="1951268"/>
        </a:xfrm>
        <a:prstGeom prst="rect">
          <a:avLst/>
        </a:prstGeom>
      </xdr:spPr>
    </xdr:pic>
    <xdr:clientData/>
  </xdr:twoCellAnchor>
  <xdr:twoCellAnchor editAs="oneCell">
    <xdr:from>
      <xdr:col>3</xdr:col>
      <xdr:colOff>1079501</xdr:colOff>
      <xdr:row>187</xdr:row>
      <xdr:rowOff>111125</xdr:rowOff>
    </xdr:from>
    <xdr:to>
      <xdr:col>3</xdr:col>
      <xdr:colOff>2382891</xdr:colOff>
      <xdr:row>195</xdr:row>
      <xdr:rowOff>190501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6CB492D-D59F-41CD-84E9-C60D556B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956926" y="45202475"/>
          <a:ext cx="1303390" cy="1984376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1047750</xdr:colOff>
      <xdr:row>197</xdr:row>
      <xdr:rowOff>206375</xdr:rowOff>
    </xdr:from>
    <xdr:to>
      <xdr:col>3</xdr:col>
      <xdr:colOff>2444750</xdr:colOff>
      <xdr:row>204</xdr:row>
      <xdr:rowOff>96812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F4094D0-FFBA-4BE4-9949-FFEB87032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925175" y="47678975"/>
          <a:ext cx="1397000" cy="1557312"/>
        </a:xfrm>
        <a:prstGeom prst="rect">
          <a:avLst/>
        </a:prstGeom>
      </xdr:spPr>
    </xdr:pic>
    <xdr:clientData/>
  </xdr:twoCellAnchor>
  <xdr:twoCellAnchor editAs="oneCell">
    <xdr:from>
      <xdr:col>3</xdr:col>
      <xdr:colOff>1136464</xdr:colOff>
      <xdr:row>205</xdr:row>
      <xdr:rowOff>201706</xdr:rowOff>
    </xdr:from>
    <xdr:to>
      <xdr:col>3</xdr:col>
      <xdr:colOff>2358839</xdr:colOff>
      <xdr:row>213</xdr:row>
      <xdr:rowOff>77122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A792A21-6ADF-42D6-9A5E-319E0C7A0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013889" y="49579306"/>
          <a:ext cx="1222375" cy="1780417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63</xdr:row>
      <xdr:rowOff>144779</xdr:rowOff>
    </xdr:from>
    <xdr:to>
      <xdr:col>3</xdr:col>
      <xdr:colOff>2587625</xdr:colOff>
      <xdr:row>71</xdr:row>
      <xdr:rowOff>89650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FAF60B0-8A4D-4CEE-BEF2-8F652F547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734675" y="15708629"/>
          <a:ext cx="1730375" cy="1849870"/>
        </a:xfrm>
        <a:prstGeom prst="rect">
          <a:avLst/>
        </a:prstGeom>
      </xdr:spPr>
    </xdr:pic>
    <xdr:clientData/>
  </xdr:twoCellAnchor>
  <xdr:twoCellAnchor editAs="oneCell">
    <xdr:from>
      <xdr:col>3</xdr:col>
      <xdr:colOff>967828</xdr:colOff>
      <xdr:row>73</xdr:row>
      <xdr:rowOff>186255</xdr:rowOff>
    </xdr:from>
    <xdr:to>
      <xdr:col>3</xdr:col>
      <xdr:colOff>2221953</xdr:colOff>
      <xdr:row>80</xdr:row>
      <xdr:rowOff>53552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1F918F2-714E-4116-B5DB-AB1742ACB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845253" y="18131355"/>
          <a:ext cx="1254125" cy="153417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82</xdr:row>
      <xdr:rowOff>15875</xdr:rowOff>
    </xdr:from>
    <xdr:to>
      <xdr:col>3</xdr:col>
      <xdr:colOff>2429996</xdr:colOff>
      <xdr:row>89</xdr:row>
      <xdr:rowOff>172149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81B074C8-4D07-4FA8-9BA9-F81F399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829925" y="20104100"/>
          <a:ext cx="1477496" cy="1823149"/>
        </a:xfrm>
        <a:prstGeom prst="rect">
          <a:avLst/>
        </a:prstGeom>
      </xdr:spPr>
    </xdr:pic>
    <xdr:clientData/>
  </xdr:twoCellAnchor>
  <xdr:twoCellAnchor editAs="oneCell">
    <xdr:from>
      <xdr:col>3</xdr:col>
      <xdr:colOff>1082785</xdr:colOff>
      <xdr:row>90</xdr:row>
      <xdr:rowOff>60881</xdr:rowOff>
    </xdr:from>
    <xdr:to>
      <xdr:col>3</xdr:col>
      <xdr:colOff>2352785</xdr:colOff>
      <xdr:row>98</xdr:row>
      <xdr:rowOff>32326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6BDB639D-D229-4A2C-98B7-44F5018E9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960210" y="22054106"/>
          <a:ext cx="1270000" cy="1876445"/>
        </a:xfrm>
        <a:prstGeom prst="rect">
          <a:avLst/>
        </a:prstGeom>
      </xdr:spPr>
    </xdr:pic>
    <xdr:clientData/>
  </xdr:twoCellAnchor>
  <xdr:twoCellAnchor editAs="oneCell">
    <xdr:from>
      <xdr:col>3</xdr:col>
      <xdr:colOff>814388</xdr:colOff>
      <xdr:row>468</xdr:row>
      <xdr:rowOff>34879</xdr:rowOff>
    </xdr:from>
    <xdr:to>
      <xdr:col>3</xdr:col>
      <xdr:colOff>2524126</xdr:colOff>
      <xdr:row>475</xdr:row>
      <xdr:rowOff>155582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64BAEF-4DBC-4ED8-BF08-775315DBB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691813" y="109896229"/>
          <a:ext cx="1709738" cy="1787578"/>
        </a:xfrm>
        <a:prstGeom prst="rect">
          <a:avLst/>
        </a:prstGeom>
      </xdr:spPr>
    </xdr:pic>
    <xdr:clientData/>
  </xdr:twoCellAnchor>
  <xdr:twoCellAnchor editAs="oneCell">
    <xdr:from>
      <xdr:col>3</xdr:col>
      <xdr:colOff>844828</xdr:colOff>
      <xdr:row>305</xdr:row>
      <xdr:rowOff>120099</xdr:rowOff>
    </xdr:from>
    <xdr:to>
      <xdr:col>3</xdr:col>
      <xdr:colOff>3023153</xdr:colOff>
      <xdr:row>313</xdr:row>
      <xdr:rowOff>114503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6803D34-8F32-4DED-9FD3-ACF6832D7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722253" y="71167074"/>
          <a:ext cx="2178325" cy="1899404"/>
        </a:xfrm>
        <a:prstGeom prst="rect">
          <a:avLst/>
        </a:prstGeom>
      </xdr:spPr>
    </xdr:pic>
    <xdr:clientData/>
  </xdr:twoCellAnchor>
  <xdr:twoCellAnchor editAs="oneCell">
    <xdr:from>
      <xdr:col>3</xdr:col>
      <xdr:colOff>212912</xdr:colOff>
      <xdr:row>251</xdr:row>
      <xdr:rowOff>143304</xdr:rowOff>
    </xdr:from>
    <xdr:to>
      <xdr:col>3</xdr:col>
      <xdr:colOff>3193680</xdr:colOff>
      <xdr:row>257</xdr:row>
      <xdr:rowOff>122207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65E80807-7E25-4714-9410-732B8715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9814" b="5389"/>
        <a:stretch/>
      </xdr:blipFill>
      <xdr:spPr>
        <a:xfrm rot="16200000">
          <a:off x="10876894" y="57544972"/>
          <a:ext cx="1407653" cy="2980768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112059</xdr:colOff>
      <xdr:row>278</xdr:row>
      <xdr:rowOff>56030</xdr:rowOff>
    </xdr:from>
    <xdr:to>
      <xdr:col>3</xdr:col>
      <xdr:colOff>3328147</xdr:colOff>
      <xdr:row>284</xdr:row>
      <xdr:rowOff>204369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0EED35C-FC1C-4769-994E-06689C72B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4487" r="3525"/>
        <a:stretch/>
      </xdr:blipFill>
      <xdr:spPr>
        <a:xfrm>
          <a:off x="9989484" y="64673630"/>
          <a:ext cx="3216088" cy="1577088"/>
        </a:xfrm>
        <a:prstGeom prst="rect">
          <a:avLst/>
        </a:prstGeom>
      </xdr:spPr>
    </xdr:pic>
    <xdr:clientData/>
  </xdr:twoCellAnchor>
  <xdr:twoCellAnchor editAs="oneCell">
    <xdr:from>
      <xdr:col>3</xdr:col>
      <xdr:colOff>192902</xdr:colOff>
      <xdr:row>2</xdr:row>
      <xdr:rowOff>181055</xdr:rowOff>
    </xdr:from>
    <xdr:to>
      <xdr:col>3</xdr:col>
      <xdr:colOff>3050402</xdr:colOff>
      <xdr:row>10</xdr:row>
      <xdr:rowOff>4622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160396B-455B-46A1-8DD7-12BD7C1AA0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37" r="20345" b="24306"/>
        <a:stretch/>
      </xdr:blipFill>
      <xdr:spPr bwMode="auto">
        <a:xfrm>
          <a:off x="10070327" y="1219280"/>
          <a:ext cx="2857500" cy="1728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481853</xdr:colOff>
      <xdr:row>11</xdr:row>
      <xdr:rowOff>78440</xdr:rowOff>
    </xdr:from>
    <xdr:to>
      <xdr:col>3</xdr:col>
      <xdr:colOff>3135359</xdr:colOff>
      <xdr:row>19</xdr:row>
      <xdr:rowOff>89645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81624DF4-54CA-4371-B083-15C0C82D2D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11671" t="21999" r="9879" b="28007"/>
        <a:stretch/>
      </xdr:blipFill>
      <xdr:spPr>
        <a:xfrm>
          <a:off x="10359278" y="3259790"/>
          <a:ext cx="2653506" cy="1916205"/>
        </a:xfrm>
        <a:prstGeom prst="rect">
          <a:avLst/>
        </a:prstGeom>
      </xdr:spPr>
    </xdr:pic>
    <xdr:clientData/>
  </xdr:twoCellAnchor>
  <xdr:twoCellAnchor editAs="oneCell">
    <xdr:from>
      <xdr:col>3</xdr:col>
      <xdr:colOff>439880</xdr:colOff>
      <xdr:row>268</xdr:row>
      <xdr:rowOff>56029</xdr:rowOff>
    </xdr:from>
    <xdr:to>
      <xdr:col>3</xdr:col>
      <xdr:colOff>2974563</xdr:colOff>
      <xdr:row>276</xdr:row>
      <xdr:rowOff>156883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277C15E5-3B63-42A4-B4EC-C7538057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7305" y="62292379"/>
          <a:ext cx="2534683" cy="2005854"/>
        </a:xfrm>
        <a:prstGeom prst="rect">
          <a:avLst/>
        </a:prstGeom>
      </xdr:spPr>
    </xdr:pic>
    <xdr:clientData/>
  </xdr:twoCellAnchor>
  <xdr:twoCellAnchor editAs="oneCell">
    <xdr:from>
      <xdr:col>3</xdr:col>
      <xdr:colOff>149680</xdr:colOff>
      <xdr:row>20</xdr:row>
      <xdr:rowOff>13606</xdr:rowOff>
    </xdr:from>
    <xdr:to>
      <xdr:col>3</xdr:col>
      <xdr:colOff>3360970</xdr:colOff>
      <xdr:row>26</xdr:row>
      <xdr:rowOff>185625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D0C6A94C-EE47-4F2E-B574-BFA15AFBF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29" t="4494" r="26315" b="2866"/>
        <a:stretch/>
      </xdr:blipFill>
      <xdr:spPr>
        <a:xfrm rot="16200000">
          <a:off x="10832365" y="4532821"/>
          <a:ext cx="1600770" cy="3211290"/>
        </a:xfrm>
        <a:prstGeom prst="rect">
          <a:avLst/>
        </a:prstGeom>
      </xdr:spPr>
    </xdr:pic>
    <xdr:clientData/>
  </xdr:twoCellAnchor>
  <xdr:twoCellAnchor editAs="oneCell">
    <xdr:from>
      <xdr:col>3</xdr:col>
      <xdr:colOff>737210</xdr:colOff>
      <xdr:row>26</xdr:row>
      <xdr:rowOff>127890</xdr:rowOff>
    </xdr:from>
    <xdr:to>
      <xdr:col>3</xdr:col>
      <xdr:colOff>2601388</xdr:colOff>
      <xdr:row>28</xdr:row>
      <xdr:rowOff>109977</xdr:rowOff>
    </xdr:to>
    <xdr:pic>
      <xdr:nvPicPr>
        <xdr:cNvPr id="31" name="図 30" descr="USB-C Digital AV Multiportアダプタのもう一方の先端。USB-Cポート、HDMIポート、標準的なUSBポートが見えている。">
          <a:extLst>
            <a:ext uri="{FF2B5EF4-FFF2-40B4-BE49-F238E27FC236}">
              <a16:creationId xmlns:a16="http://schemas.microsoft.com/office/drawing/2014/main" id="{381CAE91-21D8-42B5-A329-F8EA055C2B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40" t="43727" r="25954" b="44127"/>
        <a:stretch/>
      </xdr:blipFill>
      <xdr:spPr bwMode="auto">
        <a:xfrm flipV="1">
          <a:off x="10614635" y="6881115"/>
          <a:ext cx="1864178" cy="458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309563</xdr:colOff>
      <xdr:row>54</xdr:row>
      <xdr:rowOff>166687</xdr:rowOff>
    </xdr:from>
    <xdr:to>
      <xdr:col>3</xdr:col>
      <xdr:colOff>3238499</xdr:colOff>
      <xdr:row>62</xdr:row>
      <xdr:rowOff>59387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98E0B154-A3B2-4B25-A4B3-0AA5B71AE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6988" y="13587412"/>
          <a:ext cx="2928936" cy="1797701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136071</xdr:colOff>
      <xdr:row>127</xdr:row>
      <xdr:rowOff>79946</xdr:rowOff>
    </xdr:from>
    <xdr:to>
      <xdr:col>3</xdr:col>
      <xdr:colOff>1333500</xdr:colOff>
      <xdr:row>135</xdr:row>
      <xdr:rowOff>22681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E4816939-D34F-4D5B-AD53-EA898800C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92" t="16149" r="38485" b="17475"/>
        <a:stretch/>
      </xdr:blipFill>
      <xdr:spPr>
        <a:xfrm>
          <a:off x="10013496" y="30883796"/>
          <a:ext cx="1197429" cy="1847735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489857</xdr:colOff>
      <xdr:row>259</xdr:row>
      <xdr:rowOff>149678</xdr:rowOff>
    </xdr:from>
    <xdr:to>
      <xdr:col>3</xdr:col>
      <xdr:colOff>2789465</xdr:colOff>
      <xdr:row>267</xdr:row>
      <xdr:rowOff>195922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1B6D4593-DE7E-41BA-95AE-4532A907F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6" t="6128" r="4237" b="12640"/>
        <a:stretch/>
      </xdr:blipFill>
      <xdr:spPr>
        <a:xfrm>
          <a:off x="10367282" y="60242903"/>
          <a:ext cx="2299608" cy="1951244"/>
        </a:xfrm>
        <a:prstGeom prst="rect">
          <a:avLst/>
        </a:prstGeom>
      </xdr:spPr>
    </xdr:pic>
    <xdr:clientData/>
  </xdr:twoCellAnchor>
  <xdr:twoCellAnchor editAs="oneCell">
    <xdr:from>
      <xdr:col>3</xdr:col>
      <xdr:colOff>625929</xdr:colOff>
      <xdr:row>215</xdr:row>
      <xdr:rowOff>68037</xdr:rowOff>
    </xdr:from>
    <xdr:to>
      <xdr:col>3</xdr:col>
      <xdr:colOff>2803072</xdr:colOff>
      <xdr:row>222</xdr:row>
      <xdr:rowOff>101385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7F072517-B7C0-4D02-B890-AAC4BAB9C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38" t="22539" r="17143" b="23174"/>
        <a:stretch/>
      </xdr:blipFill>
      <xdr:spPr>
        <a:xfrm>
          <a:off x="10503354" y="51826887"/>
          <a:ext cx="2177143" cy="1700222"/>
        </a:xfrm>
        <a:prstGeom prst="rect">
          <a:avLst/>
        </a:prstGeom>
      </xdr:spPr>
    </xdr:pic>
    <xdr:clientData/>
  </xdr:twoCellAnchor>
  <xdr:twoCellAnchor editAs="oneCell">
    <xdr:from>
      <xdr:col>3</xdr:col>
      <xdr:colOff>739008</xdr:colOff>
      <xdr:row>333</xdr:row>
      <xdr:rowOff>32844</xdr:rowOff>
    </xdr:from>
    <xdr:to>
      <xdr:col>3</xdr:col>
      <xdr:colOff>2611163</xdr:colOff>
      <xdr:row>340</xdr:row>
      <xdr:rowOff>117431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A9E4ECB-C317-4D3F-B22B-FF5F3BE215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5000" t="8399"/>
        <a:stretch/>
      </xdr:blipFill>
      <xdr:spPr>
        <a:xfrm>
          <a:off x="10616433" y="77747319"/>
          <a:ext cx="1872155" cy="1751463"/>
        </a:xfrm>
        <a:prstGeom prst="rect">
          <a:avLst/>
        </a:prstGeom>
      </xdr:spPr>
    </xdr:pic>
    <xdr:clientData/>
  </xdr:twoCellAnchor>
  <xdr:twoCellAnchor editAs="oneCell">
    <xdr:from>
      <xdr:col>3</xdr:col>
      <xdr:colOff>985345</xdr:colOff>
      <xdr:row>341</xdr:row>
      <xdr:rowOff>98534</xdr:rowOff>
    </xdr:from>
    <xdr:to>
      <xdr:col>3</xdr:col>
      <xdr:colOff>2151337</xdr:colOff>
      <xdr:row>349</xdr:row>
      <xdr:rowOff>147371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E5A7C062-0221-4F48-839C-C01A7A06D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62770" y="79718009"/>
          <a:ext cx="1165992" cy="1953837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351</xdr:row>
      <xdr:rowOff>95250</xdr:rowOff>
    </xdr:from>
    <xdr:to>
      <xdr:col>3</xdr:col>
      <xdr:colOff>3398251</xdr:colOff>
      <xdr:row>358</xdr:row>
      <xdr:rowOff>90281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D2EB8D5-1A68-4A2B-A018-0E4D784E6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915526" y="82095975"/>
          <a:ext cx="3360150" cy="1661906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244928</xdr:colOff>
      <xdr:row>359</xdr:row>
      <xdr:rowOff>122465</xdr:rowOff>
    </xdr:from>
    <xdr:to>
      <xdr:col>3</xdr:col>
      <xdr:colOff>3217143</xdr:colOff>
      <xdr:row>367</xdr:row>
      <xdr:rowOff>155493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8554CDC7-15D3-4BE3-B76E-90B0C9BED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b="4672"/>
        <a:stretch/>
      </xdr:blipFill>
      <xdr:spPr>
        <a:xfrm>
          <a:off x="10122353" y="84028190"/>
          <a:ext cx="2972215" cy="1938027"/>
        </a:xfrm>
        <a:prstGeom prst="rect">
          <a:avLst/>
        </a:prstGeom>
      </xdr:spPr>
    </xdr:pic>
    <xdr:clientData/>
  </xdr:twoCellAnchor>
  <xdr:twoCellAnchor editAs="oneCell">
    <xdr:from>
      <xdr:col>3</xdr:col>
      <xdr:colOff>2304741</xdr:colOff>
      <xdr:row>372</xdr:row>
      <xdr:rowOff>169623</xdr:rowOff>
    </xdr:from>
    <xdr:to>
      <xdr:col>3</xdr:col>
      <xdr:colOff>3224894</xdr:colOff>
      <xdr:row>376</xdr:row>
      <xdr:rowOff>71237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CC0D328-22B0-4045-8C8D-1F2EC1B2BC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r="1590" b="9499"/>
        <a:stretch/>
      </xdr:blipFill>
      <xdr:spPr>
        <a:xfrm>
          <a:off x="12182166" y="87170973"/>
          <a:ext cx="920153" cy="854113"/>
        </a:xfrm>
        <a:prstGeom prst="rect">
          <a:avLst/>
        </a:prstGeom>
      </xdr:spPr>
    </xdr:pic>
    <xdr:clientData/>
  </xdr:twoCellAnchor>
  <xdr:twoCellAnchor>
    <xdr:from>
      <xdr:col>3</xdr:col>
      <xdr:colOff>26425</xdr:colOff>
      <xdr:row>367</xdr:row>
      <xdr:rowOff>230364</xdr:rowOff>
    </xdr:from>
    <xdr:to>
      <xdr:col>3</xdr:col>
      <xdr:colOff>2894575</xdr:colOff>
      <xdr:row>375</xdr:row>
      <xdr:rowOff>113685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39047360-54C1-4421-9661-3D7AAC483A57}"/>
            </a:ext>
          </a:extLst>
        </xdr:cNvPr>
        <xdr:cNvGrpSpPr/>
      </xdr:nvGrpSpPr>
      <xdr:grpSpPr>
        <a:xfrm>
          <a:off x="9905211" y="90690650"/>
          <a:ext cx="2868150" cy="1842749"/>
          <a:chOff x="7799848" y="16729685"/>
          <a:chExt cx="2868150" cy="1809620"/>
        </a:xfrm>
      </xdr:grpSpPr>
      <xdr:pic>
        <xdr:nvPicPr>
          <xdr:cNvPr id="42" name="図 41">
            <a:extLst>
              <a:ext uri="{FF2B5EF4-FFF2-40B4-BE49-F238E27FC236}">
                <a16:creationId xmlns:a16="http://schemas.microsoft.com/office/drawing/2014/main" id="{3F9D239F-D9F7-4878-B8FB-156DD7DFB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>
            <a:extLst>
              <a:ext uri="{BEBA8EAE-BF5A-486C-A8C5-ECC9F3942E4B}">
                <a14:imgProps xmlns:a14="http://schemas.microsoft.com/office/drawing/2010/main">
                  <a14:imgLayer r:embed="rId39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799848" y="16729685"/>
            <a:ext cx="2343477" cy="1572026"/>
          </a:xfrm>
          <a:prstGeom prst="rect">
            <a:avLst/>
          </a:prstGeom>
        </xdr:spPr>
      </xdr:pic>
      <xdr:pic>
        <xdr:nvPicPr>
          <xdr:cNvPr id="43" name="図 42">
            <a:extLst>
              <a:ext uri="{FF2B5EF4-FFF2-40B4-BE49-F238E27FC236}">
                <a16:creationId xmlns:a16="http://schemas.microsoft.com/office/drawing/2014/main" id="{F4A2BD07-7295-4F24-9AEA-57529592E5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>
            <a:extLst>
              <a:ext uri="{BEBA8EAE-BF5A-486C-A8C5-ECC9F3942E4B}">
                <a14:imgProps xmlns:a14="http://schemas.microsoft.com/office/drawing/2010/main">
                  <a14:imgLayer r:embed="rId39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109615" y="16873730"/>
            <a:ext cx="2558383" cy="1665575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588817</xdr:colOff>
      <xdr:row>377</xdr:row>
      <xdr:rowOff>138546</xdr:rowOff>
    </xdr:from>
    <xdr:to>
      <xdr:col>3</xdr:col>
      <xdr:colOff>2840181</xdr:colOff>
      <xdr:row>384</xdr:row>
      <xdr:rowOff>127060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015211F3-D40D-4ED0-A172-B48118485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466242" y="88330521"/>
          <a:ext cx="2251364" cy="1655388"/>
        </a:xfrm>
        <a:prstGeom prst="rect">
          <a:avLst/>
        </a:prstGeom>
      </xdr:spPr>
    </xdr:pic>
    <xdr:clientData/>
  </xdr:twoCellAnchor>
  <xdr:twoCellAnchor editAs="oneCell">
    <xdr:from>
      <xdr:col>3</xdr:col>
      <xdr:colOff>816427</xdr:colOff>
      <xdr:row>386</xdr:row>
      <xdr:rowOff>95249</xdr:rowOff>
    </xdr:from>
    <xdr:to>
      <xdr:col>3</xdr:col>
      <xdr:colOff>2748643</xdr:colOff>
      <xdr:row>394</xdr:row>
      <xdr:rowOff>213468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0B41A958-13D5-4BFC-8D94-53F734CEA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693852" y="90430349"/>
          <a:ext cx="1932216" cy="2023219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544286</xdr:colOff>
      <xdr:row>396</xdr:row>
      <xdr:rowOff>81644</xdr:rowOff>
    </xdr:from>
    <xdr:to>
      <xdr:col>3</xdr:col>
      <xdr:colOff>2898321</xdr:colOff>
      <xdr:row>402</xdr:row>
      <xdr:rowOff>42034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B8170FCB-F3DB-4662-A196-80AD6714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421711" y="92797994"/>
          <a:ext cx="2354035" cy="1389140"/>
        </a:xfrm>
        <a:prstGeom prst="rect">
          <a:avLst/>
        </a:prstGeom>
      </xdr:spPr>
    </xdr:pic>
    <xdr:clientData/>
  </xdr:twoCellAnchor>
  <xdr:twoCellAnchor editAs="oneCell">
    <xdr:from>
      <xdr:col>3</xdr:col>
      <xdr:colOff>353785</xdr:colOff>
      <xdr:row>404</xdr:row>
      <xdr:rowOff>138116</xdr:rowOff>
    </xdr:from>
    <xdr:to>
      <xdr:col>3</xdr:col>
      <xdr:colOff>3278561</xdr:colOff>
      <xdr:row>412</xdr:row>
      <xdr:rowOff>104719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450B34BE-7A5C-46A1-9401-139B50D60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9938" b="89441" l="0" r="92149">
                      <a14:foregroundMark x1="10744" y1="29814" x2="7025" y2="29193"/>
                      <a14:foregroundMark x1="89256" y1="66460" x2="91322" y2="67702"/>
                      <a14:foregroundMark x1="4545" y1="26087" x2="21969" y2="37136"/>
                      <a14:foregroundMark x1="22093" y1="36912" x2="4959" y2="25466"/>
                      <a14:foregroundMark x1="66378" y1="57282" x2="78099" y2="63354"/>
                      <a14:foregroundMark x1="4959" y1="25466" x2="23199" y2="34915"/>
                      <a14:foregroundMark x1="78099" y1="63354" x2="62397" y2="54658"/>
                      <a14:foregroundMark x1="62397" y1="54658" x2="82645" y2="59627"/>
                      <a14:foregroundMark x1="82645" y1="59627" x2="67255" y2="57791"/>
                      <a14:foregroundMark x1="20961" y1="38958" x2="0" y2="34783"/>
                      <a14:foregroundMark x1="0" y1="34783" x2="9504" y2="30435"/>
                      <a14:foregroundMark x1="70661" y1="57764" x2="82231" y2="62112"/>
                      <a14:foregroundMark x1="82645" y1="55901" x2="91736" y2="60248"/>
                      <a14:foregroundMark x1="82645" y1="59627" x2="91322" y2="65217"/>
                      <a14:foregroundMark x1="7438" y1="24224" x2="66529" y2="51553"/>
                      <a14:foregroundMark x1="55372" y1="47826" x2="71488" y2="54658"/>
                      <a14:foregroundMark x1="20248" y1="37267" x2="87603" y2="67702"/>
                      <a14:foregroundMark x1="68595" y1="59006" x2="88843" y2="70186"/>
                      <a14:foregroundMark x1="90496" y1="65217" x2="92149" y2="6956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31210" y="94759466"/>
          <a:ext cx="2924776" cy="1871603"/>
        </a:xfrm>
        <a:prstGeom prst="rect">
          <a:avLst/>
        </a:prstGeom>
      </xdr:spPr>
    </xdr:pic>
    <xdr:clientData/>
  </xdr:twoCellAnchor>
  <xdr:oneCellAnchor>
    <xdr:from>
      <xdr:col>3</xdr:col>
      <xdr:colOff>173183</xdr:colOff>
      <xdr:row>413</xdr:row>
      <xdr:rowOff>108856</xdr:rowOff>
    </xdr:from>
    <xdr:ext cx="1939636" cy="2002638"/>
    <xdr:pic>
      <xdr:nvPicPr>
        <xdr:cNvPr id="48" name="図 47">
          <a:extLst>
            <a:ext uri="{FF2B5EF4-FFF2-40B4-BE49-F238E27FC236}">
              <a16:creationId xmlns:a16="http://schemas.microsoft.com/office/drawing/2014/main" id="{25F65B5C-8525-4F13-8F9B-C561AAAA6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050608" y="96873331"/>
          <a:ext cx="1939636" cy="2002638"/>
        </a:xfrm>
        <a:prstGeom prst="rect">
          <a:avLst/>
        </a:prstGeom>
      </xdr:spPr>
    </xdr:pic>
    <xdr:clientData/>
  </xdr:oneCellAnchor>
  <xdr:oneCellAnchor>
    <xdr:from>
      <xdr:col>3</xdr:col>
      <xdr:colOff>2198173</xdr:colOff>
      <xdr:row>416</xdr:row>
      <xdr:rowOff>176317</xdr:rowOff>
    </xdr:from>
    <xdr:ext cx="1128226" cy="694540"/>
    <xdr:pic>
      <xdr:nvPicPr>
        <xdr:cNvPr id="49" name="図 48">
          <a:extLst>
            <a:ext uri="{FF2B5EF4-FFF2-40B4-BE49-F238E27FC236}">
              <a16:creationId xmlns:a16="http://schemas.microsoft.com/office/drawing/2014/main" id="{A45B078B-FC75-43B2-938D-516642359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2075598" y="97655167"/>
          <a:ext cx="1128226" cy="694540"/>
        </a:xfrm>
        <a:prstGeom prst="rect">
          <a:avLst/>
        </a:prstGeom>
      </xdr:spPr>
    </xdr:pic>
    <xdr:clientData/>
  </xdr:oneCellAnchor>
  <xdr:twoCellAnchor editAs="oneCell">
    <xdr:from>
      <xdr:col>3</xdr:col>
      <xdr:colOff>775609</xdr:colOff>
      <xdr:row>422</xdr:row>
      <xdr:rowOff>149679</xdr:rowOff>
    </xdr:from>
    <xdr:to>
      <xdr:col>3</xdr:col>
      <xdr:colOff>2626179</xdr:colOff>
      <xdr:row>430</xdr:row>
      <xdr:rowOff>65607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F4FE5DF4-63EA-49CD-9211-2F61E75F4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653034" y="99057279"/>
          <a:ext cx="1850570" cy="1820928"/>
        </a:xfrm>
        <a:prstGeom prst="rect">
          <a:avLst/>
        </a:prstGeom>
      </xdr:spPr>
    </xdr:pic>
    <xdr:clientData/>
  </xdr:twoCellAnchor>
  <xdr:twoCellAnchor editAs="oneCell">
    <xdr:from>
      <xdr:col>3</xdr:col>
      <xdr:colOff>135577</xdr:colOff>
      <xdr:row>433</xdr:row>
      <xdr:rowOff>130753</xdr:rowOff>
    </xdr:from>
    <xdr:to>
      <xdr:col>3</xdr:col>
      <xdr:colOff>3077936</xdr:colOff>
      <xdr:row>438</xdr:row>
      <xdr:rowOff>149676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A54A9E6C-86CB-4710-A295-A3032E58D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013002" y="101657728"/>
          <a:ext cx="2942359" cy="1209548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440</xdr:row>
      <xdr:rowOff>123826</xdr:rowOff>
    </xdr:from>
    <xdr:to>
      <xdr:col>3</xdr:col>
      <xdr:colOff>2295525</xdr:colOff>
      <xdr:row>448</xdr:row>
      <xdr:rowOff>110903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78FA2564-12D7-441C-9B51-421653099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848975" y="103317676"/>
          <a:ext cx="1323975" cy="1892077"/>
        </a:xfrm>
        <a:prstGeom prst="rect">
          <a:avLst/>
        </a:prstGeom>
      </xdr:spPr>
    </xdr:pic>
    <xdr:clientData/>
  </xdr:twoCellAnchor>
  <xdr:twoCellAnchor>
    <xdr:from>
      <xdr:col>3</xdr:col>
      <xdr:colOff>680358</xdr:colOff>
      <xdr:row>449</xdr:row>
      <xdr:rowOff>98384</xdr:rowOff>
    </xdr:from>
    <xdr:to>
      <xdr:col>3</xdr:col>
      <xdr:colOff>2898322</xdr:colOff>
      <xdr:row>457</xdr:row>
      <xdr:rowOff>40821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2F006182-813A-4F9A-ACC0-400792BDEDCA}"/>
            </a:ext>
          </a:extLst>
        </xdr:cNvPr>
        <xdr:cNvGrpSpPr/>
      </xdr:nvGrpSpPr>
      <xdr:grpSpPr>
        <a:xfrm>
          <a:off x="10559144" y="110642813"/>
          <a:ext cx="2217964" cy="1901865"/>
          <a:chOff x="8313965" y="34919063"/>
          <a:chExt cx="2217964" cy="1901865"/>
        </a:xfrm>
      </xdr:grpSpPr>
      <xdr:pic>
        <xdr:nvPicPr>
          <xdr:cNvPr id="54" name="図 53">
            <a:extLst>
              <a:ext uri="{FF2B5EF4-FFF2-40B4-BE49-F238E27FC236}">
                <a16:creationId xmlns:a16="http://schemas.microsoft.com/office/drawing/2014/main" id="{775A340C-1F59-416F-97D7-4BC5231B61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/>
          <a:stretch>
            <a:fillRect/>
          </a:stretch>
        </xdr:blipFill>
        <xdr:spPr>
          <a:xfrm>
            <a:off x="8313965" y="34919063"/>
            <a:ext cx="2217964" cy="1901865"/>
          </a:xfrm>
          <a:prstGeom prst="rect">
            <a:avLst/>
          </a:prstGeom>
        </xdr:spPr>
      </xdr:pic>
      <xdr:pic>
        <xdr:nvPicPr>
          <xdr:cNvPr id="55" name="図 54">
            <a:extLst>
              <a:ext uri="{FF2B5EF4-FFF2-40B4-BE49-F238E27FC236}">
                <a16:creationId xmlns:a16="http://schemas.microsoft.com/office/drawing/2014/main" id="{13F66E49-E874-47CB-A945-E6A81DD6E3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1"/>
          <a:srcRect r="69954" b="86408"/>
          <a:stretch/>
        </xdr:blipFill>
        <xdr:spPr>
          <a:xfrm>
            <a:off x="9824357" y="34929535"/>
            <a:ext cx="707572" cy="303245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925287</xdr:colOff>
      <xdr:row>458</xdr:row>
      <xdr:rowOff>204108</xdr:rowOff>
    </xdr:from>
    <xdr:to>
      <xdr:col>3</xdr:col>
      <xdr:colOff>2481629</xdr:colOff>
      <xdr:row>465</xdr:row>
      <xdr:rowOff>176891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EFA35FB8-4C78-4053-970B-B7A3654E4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802712" y="107684208"/>
          <a:ext cx="1556342" cy="1639658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1088571</xdr:colOff>
      <xdr:row>477</xdr:row>
      <xdr:rowOff>13606</xdr:rowOff>
    </xdr:from>
    <xdr:to>
      <xdr:col>3</xdr:col>
      <xdr:colOff>2252600</xdr:colOff>
      <xdr:row>484</xdr:row>
      <xdr:rowOff>97723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FE33C55F-70E4-4886-B8DA-3373D5B0A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7323" r="7742"/>
        <a:stretch/>
      </xdr:blipFill>
      <xdr:spPr>
        <a:xfrm>
          <a:off x="10965996" y="112018081"/>
          <a:ext cx="1164029" cy="1750992"/>
        </a:xfrm>
        <a:prstGeom prst="rect">
          <a:avLst/>
        </a:prstGeom>
      </xdr:spPr>
    </xdr:pic>
    <xdr:clientData/>
  </xdr:twoCellAnchor>
  <xdr:twoCellAnchor editAs="oneCell">
    <xdr:from>
      <xdr:col>3</xdr:col>
      <xdr:colOff>739818</xdr:colOff>
      <xdr:row>486</xdr:row>
      <xdr:rowOff>74746</xdr:rowOff>
    </xdr:from>
    <xdr:to>
      <xdr:col>3</xdr:col>
      <xdr:colOff>2452942</xdr:colOff>
      <xdr:row>493</xdr:row>
      <xdr:rowOff>105980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34496BC4-CB67-4310-B9E1-E4D204855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617243" y="114222346"/>
          <a:ext cx="1713124" cy="1698110"/>
        </a:xfrm>
        <a:prstGeom prst="rect">
          <a:avLst/>
        </a:prstGeom>
      </xdr:spPr>
    </xdr:pic>
    <xdr:clientData/>
  </xdr:twoCellAnchor>
  <xdr:twoCellAnchor editAs="oneCell">
    <xdr:from>
      <xdr:col>3</xdr:col>
      <xdr:colOff>696203</xdr:colOff>
      <xdr:row>520</xdr:row>
      <xdr:rowOff>35183</xdr:rowOff>
    </xdr:from>
    <xdr:to>
      <xdr:col>3</xdr:col>
      <xdr:colOff>2770691</xdr:colOff>
      <xdr:row>528</xdr:row>
      <xdr:rowOff>11409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5A46F9FA-EC36-4615-9238-25608625C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573628" y="122279033"/>
          <a:ext cx="2074488" cy="1881227"/>
        </a:xfrm>
        <a:prstGeom prst="rect">
          <a:avLst/>
        </a:prstGeom>
      </xdr:spPr>
    </xdr:pic>
    <xdr:clientData/>
  </xdr:twoCellAnchor>
  <xdr:twoCellAnchor editAs="oneCell">
    <xdr:from>
      <xdr:col>3</xdr:col>
      <xdr:colOff>518309</xdr:colOff>
      <xdr:row>503</xdr:row>
      <xdr:rowOff>136072</xdr:rowOff>
    </xdr:from>
    <xdr:to>
      <xdr:col>3</xdr:col>
      <xdr:colOff>2814154</xdr:colOff>
      <xdr:row>510</xdr:row>
      <xdr:rowOff>69627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6E475F55-06FF-48F4-94F5-63D36F1B3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0395734" y="118331797"/>
          <a:ext cx="2295845" cy="1600431"/>
        </a:xfrm>
        <a:prstGeom prst="rect">
          <a:avLst/>
        </a:prstGeom>
      </xdr:spPr>
    </xdr:pic>
    <xdr:clientData/>
  </xdr:twoCellAnchor>
  <xdr:twoCellAnchor editAs="oneCell">
    <xdr:from>
      <xdr:col>3</xdr:col>
      <xdr:colOff>258536</xdr:colOff>
      <xdr:row>511</xdr:row>
      <xdr:rowOff>116280</xdr:rowOff>
    </xdr:from>
    <xdr:to>
      <xdr:col>3</xdr:col>
      <xdr:colOff>3012127</xdr:colOff>
      <xdr:row>519</xdr:row>
      <xdr:rowOff>83646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586138C7-AD0B-4E82-8667-42845D07F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135961" y="120217005"/>
          <a:ext cx="2753591" cy="1872367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108857</xdr:colOff>
      <xdr:row>538</xdr:row>
      <xdr:rowOff>75459</xdr:rowOff>
    </xdr:from>
    <xdr:to>
      <xdr:col>3</xdr:col>
      <xdr:colOff>1864178</xdr:colOff>
      <xdr:row>543</xdr:row>
      <xdr:rowOff>5207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E0A9E511-13CF-4FDF-812D-A7DB4F8475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>
          <a:extLst>
            <a:ext uri="{BEBA8EAE-BF5A-486C-A8C5-ECC9F3942E4B}">
              <a14:imgProps xmlns:a14="http://schemas.microsoft.com/office/drawing/2010/main">
                <a14:imgLayer r:embed="rId59">
                  <a14:imgEffect>
                    <a14:backgroundRemoval t="12500" b="60560" l="9794" r="89691">
                      <a14:foregroundMark x1="42784" y1="55388" x2="46392" y2="56897"/>
                      <a14:foregroundMark x1="50515" y1="59052" x2="52320" y2="59052"/>
                      <a14:foregroundMark x1="47165" y1="59698" x2="36856" y2="51724"/>
                      <a14:foregroundMark x1="48969" y1="60560" x2="44072" y2="58190"/>
                      <a14:foregroundMark x1="78866" y1="46767" x2="78866" y2="46767"/>
                    </a14:backgroundRemoval>
                  </a14:imgEffect>
                </a14:imgLayer>
              </a14:imgProps>
            </a:ext>
          </a:extLst>
        </a:blip>
        <a:srcRect t="7080" b="37817"/>
        <a:stretch/>
      </xdr:blipFill>
      <xdr:spPr>
        <a:xfrm>
          <a:off x="9986282" y="126605559"/>
          <a:ext cx="1755321" cy="1120373"/>
        </a:xfrm>
        <a:prstGeom prst="rect">
          <a:avLst/>
        </a:prstGeom>
      </xdr:spPr>
    </xdr:pic>
    <xdr:clientData/>
  </xdr:twoCellAnchor>
  <xdr:twoCellAnchor editAs="oneCell">
    <xdr:from>
      <xdr:col>3</xdr:col>
      <xdr:colOff>1526724</xdr:colOff>
      <xdr:row>542</xdr:row>
      <xdr:rowOff>201635</xdr:rowOff>
    </xdr:from>
    <xdr:to>
      <xdr:col>3</xdr:col>
      <xdr:colOff>3007180</xdr:colOff>
      <xdr:row>545</xdr:row>
      <xdr:rowOff>222950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6D24B0D8-E1E1-4DBD-A96A-94955349F2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/>
        <a:srcRect t="61814" r="12825"/>
        <a:stretch/>
      </xdr:blipFill>
      <xdr:spPr>
        <a:xfrm>
          <a:off x="11404149" y="127684235"/>
          <a:ext cx="1480456" cy="735690"/>
        </a:xfrm>
        <a:prstGeom prst="rect">
          <a:avLst/>
        </a:prstGeom>
      </xdr:spPr>
    </xdr:pic>
    <xdr:clientData/>
  </xdr:twoCellAnchor>
  <xdr:twoCellAnchor editAs="oneCell">
    <xdr:from>
      <xdr:col>3</xdr:col>
      <xdr:colOff>734785</xdr:colOff>
      <xdr:row>547</xdr:row>
      <xdr:rowOff>227608</xdr:rowOff>
    </xdr:from>
    <xdr:to>
      <xdr:col>3</xdr:col>
      <xdr:colOff>2598965</xdr:colOff>
      <xdr:row>555</xdr:row>
      <xdr:rowOff>6721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8E544416-A21A-4C01-B0E7-2F3E39253C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/>
        <a:srcRect l="715" t="5840" r="1270"/>
        <a:stretch/>
      </xdr:blipFill>
      <xdr:spPr>
        <a:xfrm>
          <a:off x="10612210" y="128900833"/>
          <a:ext cx="1864180" cy="1684112"/>
        </a:xfrm>
        <a:prstGeom prst="rect">
          <a:avLst/>
        </a:prstGeom>
      </xdr:spPr>
    </xdr:pic>
    <xdr:clientData/>
  </xdr:twoCellAnchor>
  <xdr:twoCellAnchor editAs="oneCell">
    <xdr:from>
      <xdr:col>3</xdr:col>
      <xdr:colOff>483053</xdr:colOff>
      <xdr:row>530</xdr:row>
      <xdr:rowOff>95250</xdr:rowOff>
    </xdr:from>
    <xdr:to>
      <xdr:col>3</xdr:col>
      <xdr:colOff>2792865</xdr:colOff>
      <xdr:row>536</xdr:row>
      <xdr:rowOff>62127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3D551984-DE6E-46C8-8941-3EA1C3A0E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0360478" y="124720350"/>
          <a:ext cx="2309812" cy="1395627"/>
        </a:xfrm>
        <a:prstGeom prst="rect">
          <a:avLst/>
        </a:prstGeom>
      </xdr:spPr>
    </xdr:pic>
    <xdr:clientData/>
  </xdr:twoCellAnchor>
  <xdr:twoCellAnchor editAs="oneCell">
    <xdr:from>
      <xdr:col>3</xdr:col>
      <xdr:colOff>884464</xdr:colOff>
      <xdr:row>584</xdr:row>
      <xdr:rowOff>108857</xdr:rowOff>
    </xdr:from>
    <xdr:to>
      <xdr:col>3</xdr:col>
      <xdr:colOff>2518334</xdr:colOff>
      <xdr:row>592</xdr:row>
      <xdr:rowOff>167377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C89076BD-155E-4A3A-9E92-7FCA9C4C1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761889" y="137592707"/>
          <a:ext cx="1633870" cy="1963520"/>
        </a:xfrm>
        <a:prstGeom prst="rect">
          <a:avLst/>
        </a:prstGeom>
      </xdr:spPr>
    </xdr:pic>
    <xdr:clientData/>
  </xdr:twoCellAnchor>
  <xdr:twoCellAnchor editAs="oneCell">
    <xdr:from>
      <xdr:col>3</xdr:col>
      <xdr:colOff>1443016</xdr:colOff>
      <xdr:row>593</xdr:row>
      <xdr:rowOff>231440</xdr:rowOff>
    </xdr:from>
    <xdr:to>
      <xdr:col>3</xdr:col>
      <xdr:colOff>3315729</xdr:colOff>
      <xdr:row>601</xdr:row>
      <xdr:rowOff>149348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03AA58D5-7548-473C-BB7E-780B0C3A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0441" y="139858415"/>
          <a:ext cx="1872713" cy="1822908"/>
        </a:xfrm>
        <a:prstGeom prst="rect">
          <a:avLst/>
        </a:prstGeom>
      </xdr:spPr>
    </xdr:pic>
    <xdr:clientData/>
  </xdr:twoCellAnchor>
  <xdr:twoCellAnchor editAs="oneCell">
    <xdr:from>
      <xdr:col>3</xdr:col>
      <xdr:colOff>340179</xdr:colOff>
      <xdr:row>593</xdr:row>
      <xdr:rowOff>108858</xdr:rowOff>
    </xdr:from>
    <xdr:to>
      <xdr:col>3</xdr:col>
      <xdr:colOff>1275362</xdr:colOff>
      <xdr:row>601</xdr:row>
      <xdr:rowOff>195929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C7632D7C-EFDA-43F7-9A61-75036B917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1" r="27727"/>
        <a:stretch/>
      </xdr:blipFill>
      <xdr:spPr>
        <a:xfrm>
          <a:off x="10217604" y="139735833"/>
          <a:ext cx="935183" cy="1992071"/>
        </a:xfrm>
        <a:prstGeom prst="rect">
          <a:avLst/>
        </a:prstGeom>
      </xdr:spPr>
    </xdr:pic>
    <xdr:clientData/>
  </xdr:twoCellAnchor>
  <xdr:twoCellAnchor editAs="oneCell">
    <xdr:from>
      <xdr:col>3</xdr:col>
      <xdr:colOff>795926</xdr:colOff>
      <xdr:row>314</xdr:row>
      <xdr:rowOff>117430</xdr:rowOff>
    </xdr:from>
    <xdr:to>
      <xdr:col>3</xdr:col>
      <xdr:colOff>2661782</xdr:colOff>
      <xdr:row>322</xdr:row>
      <xdr:rowOff>104381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8FD0486F-6DFE-4C37-97A8-4278151E9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3351" y="73307530"/>
          <a:ext cx="1865856" cy="1891951"/>
        </a:xfrm>
        <a:prstGeom prst="rect">
          <a:avLst/>
        </a:prstGeom>
      </xdr:spPr>
    </xdr:pic>
    <xdr:clientData/>
  </xdr:twoCellAnchor>
  <xdr:twoCellAnchor editAs="oneCell">
    <xdr:from>
      <xdr:col>3</xdr:col>
      <xdr:colOff>81643</xdr:colOff>
      <xdr:row>233</xdr:row>
      <xdr:rowOff>122464</xdr:rowOff>
    </xdr:from>
    <xdr:to>
      <xdr:col>3</xdr:col>
      <xdr:colOff>3170463</xdr:colOff>
      <xdr:row>239</xdr:row>
      <xdr:rowOff>20074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05D81218-0D40-4DCA-B335-CE325F3D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9960429" y="57762321"/>
          <a:ext cx="3088820" cy="1367182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163285</xdr:colOff>
      <xdr:row>224</xdr:row>
      <xdr:rowOff>48912</xdr:rowOff>
    </xdr:from>
    <xdr:to>
      <xdr:col>3</xdr:col>
      <xdr:colOff>3374570</xdr:colOff>
      <xdr:row>231</xdr:row>
      <xdr:rowOff>243825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05CF1378-DEBD-4108-B42C-1AE6A8215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9" t="25926" r="7870" b="23148"/>
        <a:stretch/>
      </xdr:blipFill>
      <xdr:spPr bwMode="auto">
        <a:xfrm>
          <a:off x="10042071" y="55484412"/>
          <a:ext cx="3211285" cy="1909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7AED-04EB-4814-B031-A7AF0E1D4B2C}">
  <dimension ref="B1:Q191"/>
  <sheetViews>
    <sheetView zoomScale="85" zoomScaleNormal="85" zoomScaleSheetLayoutView="115" workbookViewId="0">
      <pane xSplit="14" ySplit="5" topLeftCell="O6" activePane="bottomRight" state="frozen"/>
      <selection pane="topRight" activeCell="I1" sqref="I1"/>
      <selection pane="bottomLeft" activeCell="A4" sqref="A4"/>
      <selection pane="bottomRight" activeCell="X16" sqref="X16"/>
    </sheetView>
  </sheetViews>
  <sheetFormatPr defaultColWidth="9" defaultRowHeight="12" x14ac:dyDescent="0.4"/>
  <cols>
    <col min="1" max="1" width="1.625" style="71" customWidth="1"/>
    <col min="2" max="2" width="10.625" style="64" customWidth="1"/>
    <col min="3" max="3" width="1.625" style="65" customWidth="1"/>
    <col min="4" max="4" width="39.625" style="65" customWidth="1"/>
    <col min="5" max="6" width="4.5" style="66" customWidth="1"/>
    <col min="7" max="7" width="15.625" style="183" customWidth="1"/>
    <col min="8" max="8" width="6.625" style="184" customWidth="1"/>
    <col min="9" max="9" width="6.625" style="68" customWidth="1"/>
    <col min="10" max="10" width="6.125" style="68" customWidth="1"/>
    <col min="11" max="11" width="10.625" style="56" customWidth="1"/>
    <col min="12" max="12" width="8.625" style="69" customWidth="1"/>
    <col min="13" max="13" width="6.625" style="69" customWidth="1"/>
    <col min="14" max="14" width="9.625" style="70" customWidth="1"/>
    <col min="15" max="16" width="1.625" style="83" customWidth="1"/>
    <col min="17" max="17" width="12.625" style="72" customWidth="1"/>
    <col min="18" max="18" width="6.625" style="71" customWidth="1"/>
    <col min="19" max="16384" width="9" style="71"/>
  </cols>
  <sheetData>
    <row r="1" spans="2:17" x14ac:dyDescent="0.4">
      <c r="I1" s="229"/>
    </row>
    <row r="2" spans="2:17" ht="24" customHeight="1" x14ac:dyDescent="0.4">
      <c r="B2" s="559" t="s">
        <v>327</v>
      </c>
      <c r="C2" s="559"/>
      <c r="D2" s="559"/>
      <c r="E2" s="568" t="s">
        <v>317</v>
      </c>
      <c r="F2" s="569"/>
      <c r="G2" s="570"/>
      <c r="H2" s="571" t="s">
        <v>351</v>
      </c>
      <c r="I2" s="571"/>
      <c r="J2" s="571"/>
      <c r="K2" s="572"/>
      <c r="L2" s="562" t="s">
        <v>319</v>
      </c>
      <c r="M2" s="564" t="s">
        <v>324</v>
      </c>
      <c r="N2" s="565"/>
      <c r="O2" s="67"/>
      <c r="P2" s="67"/>
    </row>
    <row r="3" spans="2:17" ht="24" customHeight="1" x14ac:dyDescent="0.4">
      <c r="B3" s="560"/>
      <c r="C3" s="560"/>
      <c r="D3" s="560"/>
      <c r="E3" s="568" t="s">
        <v>318</v>
      </c>
      <c r="F3" s="569"/>
      <c r="G3" s="570"/>
      <c r="H3" s="466"/>
      <c r="I3" s="467"/>
      <c r="J3" s="467"/>
      <c r="K3" s="242" t="str">
        <f>IF(H3="","",H3)</f>
        <v/>
      </c>
      <c r="L3" s="563"/>
      <c r="M3" s="566"/>
      <c r="N3" s="567"/>
      <c r="O3" s="67"/>
      <c r="P3" s="67"/>
    </row>
    <row r="4" spans="2:17" ht="17.45" customHeight="1" thickBot="1" x14ac:dyDescent="0.45">
      <c r="B4" s="240" t="s">
        <v>320</v>
      </c>
      <c r="C4" s="236"/>
      <c r="D4" s="236"/>
      <c r="E4" s="237"/>
      <c r="F4" s="237"/>
      <c r="G4" s="237"/>
      <c r="H4" s="237"/>
      <c r="I4" s="237"/>
      <c r="J4" s="237"/>
      <c r="K4" s="237"/>
      <c r="L4" s="238"/>
      <c r="M4" s="235"/>
      <c r="N4" s="239"/>
      <c r="O4" s="67"/>
      <c r="P4" s="67"/>
    </row>
    <row r="5" spans="2:17" ht="26.1" customHeight="1" thickBot="1" x14ac:dyDescent="0.45">
      <c r="B5" s="73" t="s">
        <v>54</v>
      </c>
      <c r="C5" s="546" t="s">
        <v>0</v>
      </c>
      <c r="D5" s="546"/>
      <c r="E5" s="74" t="s">
        <v>314</v>
      </c>
      <c r="F5" s="217" t="s">
        <v>315</v>
      </c>
      <c r="G5" s="552" t="s">
        <v>145</v>
      </c>
      <c r="H5" s="553"/>
      <c r="I5" s="244" t="s">
        <v>306</v>
      </c>
      <c r="J5" s="245" t="s">
        <v>176</v>
      </c>
      <c r="K5" s="246" t="s">
        <v>174</v>
      </c>
      <c r="L5" s="243" t="s">
        <v>1</v>
      </c>
      <c r="M5" s="75" t="s">
        <v>177</v>
      </c>
      <c r="N5" s="76" t="s">
        <v>175</v>
      </c>
      <c r="O5" s="67"/>
      <c r="P5" s="67"/>
    </row>
    <row r="6" spans="2:17" ht="17.45" customHeight="1" x14ac:dyDescent="0.4">
      <c r="B6" s="77" t="s">
        <v>280</v>
      </c>
      <c r="C6" s="518" t="s">
        <v>223</v>
      </c>
      <c r="D6" s="518"/>
      <c r="E6" s="113">
        <v>1</v>
      </c>
      <c r="F6" s="218"/>
      <c r="G6" s="187"/>
      <c r="H6" s="195"/>
      <c r="I6" s="519"/>
      <c r="J6" s="547"/>
      <c r="K6" s="540" t="str">
        <f>IF(I6="〇",N6*J6,"")</f>
        <v/>
      </c>
      <c r="L6" s="513" t="s">
        <v>82</v>
      </c>
      <c r="M6" s="515">
        <v>1</v>
      </c>
      <c r="N6" s="542">
        <v>5000</v>
      </c>
      <c r="O6" s="78"/>
      <c r="P6" s="78"/>
      <c r="Q6" s="79" t="s">
        <v>173</v>
      </c>
    </row>
    <row r="7" spans="2:17" ht="17.45" customHeight="1" x14ac:dyDescent="0.4">
      <c r="B7" s="80"/>
      <c r="C7" s="81"/>
      <c r="D7" s="57" t="s">
        <v>179</v>
      </c>
      <c r="E7" s="114">
        <v>1</v>
      </c>
      <c r="F7" s="219"/>
      <c r="G7" s="196"/>
      <c r="H7" s="197"/>
      <c r="I7" s="520"/>
      <c r="J7" s="548"/>
      <c r="K7" s="541"/>
      <c r="L7" s="514"/>
      <c r="M7" s="509"/>
      <c r="N7" s="511">
        <v>0</v>
      </c>
      <c r="O7" s="78"/>
      <c r="P7" s="78"/>
      <c r="Q7" s="79"/>
    </row>
    <row r="8" spans="2:17" ht="17.45" customHeight="1" x14ac:dyDescent="0.4">
      <c r="B8" s="80"/>
      <c r="C8" s="81"/>
      <c r="D8" s="57" t="s">
        <v>180</v>
      </c>
      <c r="E8" s="114">
        <v>1</v>
      </c>
      <c r="F8" s="219"/>
      <c r="G8" s="196"/>
      <c r="H8" s="197"/>
      <c r="I8" s="520"/>
      <c r="J8" s="548"/>
      <c r="K8" s="541"/>
      <c r="L8" s="514"/>
      <c r="M8" s="509"/>
      <c r="N8" s="511">
        <v>0</v>
      </c>
      <c r="O8" s="78"/>
      <c r="P8" s="78"/>
    </row>
    <row r="9" spans="2:17" ht="17.45" customHeight="1" x14ac:dyDescent="0.4">
      <c r="B9" s="80"/>
      <c r="C9" s="81"/>
      <c r="D9" s="57" t="s">
        <v>181</v>
      </c>
      <c r="E9" s="114">
        <v>1</v>
      </c>
      <c r="F9" s="219"/>
      <c r="G9" s="196"/>
      <c r="H9" s="197"/>
      <c r="I9" s="520"/>
      <c r="J9" s="548"/>
      <c r="K9" s="541"/>
      <c r="L9" s="514"/>
      <c r="M9" s="509"/>
      <c r="N9" s="511">
        <v>0</v>
      </c>
      <c r="O9" s="78"/>
      <c r="P9" s="78"/>
    </row>
    <row r="10" spans="2:17" ht="17.45" customHeight="1" x14ac:dyDescent="0.4">
      <c r="B10" s="80"/>
      <c r="C10" s="81"/>
      <c r="D10" s="57" t="s">
        <v>225</v>
      </c>
      <c r="E10" s="114">
        <v>2</v>
      </c>
      <c r="F10" s="219"/>
      <c r="G10" s="196"/>
      <c r="H10" s="197"/>
      <c r="I10" s="520"/>
      <c r="J10" s="548"/>
      <c r="K10" s="541"/>
      <c r="L10" s="514"/>
      <c r="M10" s="509"/>
      <c r="N10" s="511">
        <v>0</v>
      </c>
      <c r="O10" s="78"/>
      <c r="P10" s="78"/>
      <c r="Q10" s="82" t="s">
        <v>280</v>
      </c>
    </row>
    <row r="11" spans="2:17" ht="17.45" customHeight="1" x14ac:dyDescent="0.4">
      <c r="B11" s="80"/>
      <c r="C11" s="81"/>
      <c r="D11" s="57" t="s">
        <v>182</v>
      </c>
      <c r="E11" s="114">
        <v>2</v>
      </c>
      <c r="F11" s="219"/>
      <c r="G11" s="196"/>
      <c r="H11" s="197"/>
      <c r="I11" s="520"/>
      <c r="J11" s="548"/>
      <c r="K11" s="541"/>
      <c r="L11" s="514"/>
      <c r="M11" s="509"/>
      <c r="N11" s="511"/>
      <c r="O11" s="78"/>
      <c r="P11" s="78"/>
      <c r="Q11" s="82" t="s">
        <v>279</v>
      </c>
    </row>
    <row r="12" spans="2:17" ht="17.45" customHeight="1" x14ac:dyDescent="0.4">
      <c r="B12" s="80"/>
      <c r="C12" s="81"/>
      <c r="D12" s="57" t="s">
        <v>224</v>
      </c>
      <c r="E12" s="114">
        <v>2</v>
      </c>
      <c r="F12" s="219"/>
      <c r="G12" s="196"/>
      <c r="H12" s="197"/>
      <c r="I12" s="520"/>
      <c r="J12" s="548"/>
      <c r="K12" s="541"/>
      <c r="L12" s="514"/>
      <c r="M12" s="509"/>
      <c r="N12" s="511"/>
      <c r="O12" s="78"/>
      <c r="P12" s="78"/>
      <c r="Q12" s="82" t="s">
        <v>281</v>
      </c>
    </row>
    <row r="13" spans="2:17" ht="17.45" customHeight="1" x14ac:dyDescent="0.4">
      <c r="B13" s="80"/>
      <c r="C13" s="81"/>
      <c r="D13" s="57" t="s">
        <v>183</v>
      </c>
      <c r="E13" s="114">
        <v>2</v>
      </c>
      <c r="F13" s="219"/>
      <c r="G13" s="196"/>
      <c r="H13" s="197"/>
      <c r="I13" s="520"/>
      <c r="J13" s="548"/>
      <c r="K13" s="541"/>
      <c r="L13" s="514"/>
      <c r="M13" s="509"/>
      <c r="N13" s="511"/>
      <c r="O13" s="78"/>
      <c r="P13" s="78"/>
      <c r="Q13" s="82"/>
    </row>
    <row r="14" spans="2:17" ht="17.45" customHeight="1" x14ac:dyDescent="0.4">
      <c r="B14" s="80"/>
      <c r="C14" s="81"/>
      <c r="D14" s="57" t="s">
        <v>204</v>
      </c>
      <c r="E14" s="114">
        <v>2</v>
      </c>
      <c r="F14" s="219"/>
      <c r="G14" s="196"/>
      <c r="H14" s="197"/>
      <c r="I14" s="520"/>
      <c r="J14" s="548"/>
      <c r="K14" s="541"/>
      <c r="L14" s="514"/>
      <c r="M14" s="509"/>
      <c r="N14" s="511"/>
      <c r="O14" s="78"/>
      <c r="P14" s="78"/>
      <c r="Q14" s="82" t="s">
        <v>299</v>
      </c>
    </row>
    <row r="15" spans="2:17" ht="17.45" customHeight="1" x14ac:dyDescent="0.4">
      <c r="B15" s="80"/>
      <c r="C15" s="81"/>
      <c r="D15" s="57" t="s">
        <v>205</v>
      </c>
      <c r="E15" s="114">
        <v>2</v>
      </c>
      <c r="F15" s="219"/>
      <c r="G15" s="196"/>
      <c r="H15" s="197"/>
      <c r="I15" s="520"/>
      <c r="J15" s="548"/>
      <c r="K15" s="541"/>
      <c r="L15" s="514"/>
      <c r="M15" s="509"/>
      <c r="N15" s="511">
        <v>0</v>
      </c>
      <c r="O15" s="78"/>
      <c r="P15" s="78"/>
      <c r="Q15" s="83"/>
    </row>
    <row r="16" spans="2:17" ht="17.45" customHeight="1" thickBot="1" x14ac:dyDescent="0.45">
      <c r="B16" s="84"/>
      <c r="C16" s="85"/>
      <c r="D16" s="58" t="s">
        <v>206</v>
      </c>
      <c r="E16" s="115">
        <v>2</v>
      </c>
      <c r="F16" s="221"/>
      <c r="G16" s="198"/>
      <c r="H16" s="199"/>
      <c r="I16" s="521"/>
      <c r="J16" s="549"/>
      <c r="K16" s="543"/>
      <c r="L16" s="550"/>
      <c r="M16" s="510"/>
      <c r="N16" s="512">
        <v>0</v>
      </c>
      <c r="O16" s="78"/>
      <c r="P16" s="78"/>
      <c r="Q16" s="83"/>
    </row>
    <row r="17" spans="2:17" ht="17.45" customHeight="1" x14ac:dyDescent="0.4">
      <c r="B17" s="86" t="s">
        <v>280</v>
      </c>
      <c r="C17" s="532" t="s">
        <v>207</v>
      </c>
      <c r="D17" s="551"/>
      <c r="E17" s="116">
        <v>1</v>
      </c>
      <c r="F17" s="222"/>
      <c r="G17" s="173" t="s">
        <v>184</v>
      </c>
      <c r="H17" s="174"/>
      <c r="I17" s="520"/>
      <c r="J17" s="548"/>
      <c r="K17" s="541" t="str">
        <f>IF(I17="〇",N17*J17,"")</f>
        <v/>
      </c>
      <c r="L17" s="514" t="s">
        <v>82</v>
      </c>
      <c r="M17" s="509">
        <v>1</v>
      </c>
      <c r="N17" s="511">
        <v>700</v>
      </c>
      <c r="O17" s="78"/>
      <c r="P17" s="78"/>
      <c r="Q17" s="82" t="s">
        <v>324</v>
      </c>
    </row>
    <row r="18" spans="2:17" ht="17.45" customHeight="1" x14ac:dyDescent="0.4">
      <c r="B18" s="87"/>
      <c r="C18" s="60"/>
      <c r="D18" s="57" t="s">
        <v>226</v>
      </c>
      <c r="E18" s="114">
        <v>1</v>
      </c>
      <c r="F18" s="219"/>
      <c r="G18" s="175" t="s">
        <v>217</v>
      </c>
      <c r="H18" s="176"/>
      <c r="I18" s="520"/>
      <c r="J18" s="548"/>
      <c r="K18" s="541"/>
      <c r="L18" s="514"/>
      <c r="M18" s="509"/>
      <c r="N18" s="511">
        <v>0</v>
      </c>
      <c r="O18" s="78"/>
      <c r="P18" s="78"/>
      <c r="Q18" s="82" t="s">
        <v>325</v>
      </c>
    </row>
    <row r="19" spans="2:17" ht="17.45" customHeight="1" x14ac:dyDescent="0.4">
      <c r="B19" s="87"/>
      <c r="C19" s="60"/>
      <c r="D19" s="57" t="s">
        <v>105</v>
      </c>
      <c r="E19" s="114">
        <v>1</v>
      </c>
      <c r="F19" s="219"/>
      <c r="G19" s="177" t="s">
        <v>218</v>
      </c>
      <c r="H19" s="178"/>
      <c r="I19" s="520"/>
      <c r="J19" s="548"/>
      <c r="K19" s="541"/>
      <c r="L19" s="514"/>
      <c r="M19" s="509"/>
      <c r="N19" s="511">
        <v>0</v>
      </c>
      <c r="O19" s="78"/>
      <c r="P19" s="78"/>
      <c r="Q19" s="82" t="s">
        <v>323</v>
      </c>
    </row>
    <row r="20" spans="2:17" ht="17.45" customHeight="1" x14ac:dyDescent="0.4">
      <c r="B20" s="87"/>
      <c r="C20" s="60"/>
      <c r="D20" s="57" t="s">
        <v>106</v>
      </c>
      <c r="E20" s="114">
        <v>1</v>
      </c>
      <c r="F20" s="219"/>
      <c r="G20" s="177"/>
      <c r="H20" s="178"/>
      <c r="I20" s="520"/>
      <c r="J20" s="548"/>
      <c r="K20" s="541"/>
      <c r="L20" s="514"/>
      <c r="M20" s="509"/>
      <c r="N20" s="511">
        <v>0</v>
      </c>
      <c r="O20" s="78"/>
      <c r="P20" s="78"/>
      <c r="Q20" s="82" t="s">
        <v>322</v>
      </c>
    </row>
    <row r="21" spans="2:17" ht="17.45" customHeight="1" x14ac:dyDescent="0.4">
      <c r="B21" s="87"/>
      <c r="C21" s="60"/>
      <c r="D21" s="57" t="s">
        <v>107</v>
      </c>
      <c r="E21" s="114">
        <v>1</v>
      </c>
      <c r="F21" s="219"/>
      <c r="G21" s="177" t="s">
        <v>219</v>
      </c>
      <c r="H21" s="178"/>
      <c r="I21" s="520"/>
      <c r="J21" s="548"/>
      <c r="K21" s="541"/>
      <c r="L21" s="514"/>
      <c r="M21" s="509"/>
      <c r="N21" s="511">
        <v>0</v>
      </c>
      <c r="O21" s="78"/>
      <c r="P21" s="78"/>
      <c r="Q21" s="82" t="s">
        <v>326</v>
      </c>
    </row>
    <row r="22" spans="2:17" ht="17.45" customHeight="1" x14ac:dyDescent="0.4">
      <c r="B22" s="87"/>
      <c r="C22" s="60"/>
      <c r="D22" s="57" t="s">
        <v>108</v>
      </c>
      <c r="E22" s="114">
        <v>1</v>
      </c>
      <c r="F22" s="219"/>
      <c r="G22" s="177" t="s">
        <v>220</v>
      </c>
      <c r="H22" s="178"/>
      <c r="I22" s="520"/>
      <c r="J22" s="548"/>
      <c r="K22" s="541"/>
      <c r="L22" s="514"/>
      <c r="M22" s="509"/>
      <c r="N22" s="511">
        <v>0</v>
      </c>
      <c r="O22" s="78"/>
      <c r="P22" s="78"/>
    </row>
    <row r="23" spans="2:17" ht="17.45" customHeight="1" x14ac:dyDescent="0.4">
      <c r="B23" s="87"/>
      <c r="C23" s="60"/>
      <c r="D23" s="57" t="s">
        <v>227</v>
      </c>
      <c r="E23" s="114">
        <v>1</v>
      </c>
      <c r="F23" s="219"/>
      <c r="G23" s="177" t="s">
        <v>221</v>
      </c>
      <c r="H23" s="178"/>
      <c r="I23" s="520"/>
      <c r="J23" s="548"/>
      <c r="K23" s="541"/>
      <c r="L23" s="514"/>
      <c r="M23" s="509"/>
      <c r="N23" s="511">
        <v>0</v>
      </c>
      <c r="O23" s="78"/>
      <c r="P23" s="78"/>
    </row>
    <row r="24" spans="2:17" ht="17.45" customHeight="1" thickBot="1" x14ac:dyDescent="0.45">
      <c r="B24" s="88"/>
      <c r="C24" s="89"/>
      <c r="D24" s="58" t="s">
        <v>110</v>
      </c>
      <c r="E24" s="115">
        <v>1</v>
      </c>
      <c r="F24" s="221"/>
      <c r="G24" s="179"/>
      <c r="H24" s="180"/>
      <c r="I24" s="521"/>
      <c r="J24" s="549"/>
      <c r="K24" s="543"/>
      <c r="L24" s="550"/>
      <c r="M24" s="510"/>
      <c r="N24" s="512">
        <v>0</v>
      </c>
      <c r="O24" s="78"/>
      <c r="P24" s="78"/>
    </row>
    <row r="25" spans="2:17" ht="17.45" customHeight="1" x14ac:dyDescent="0.4">
      <c r="B25" s="90" t="s">
        <v>280</v>
      </c>
      <c r="C25" s="522" t="s">
        <v>185</v>
      </c>
      <c r="D25" s="518"/>
      <c r="E25" s="117">
        <v>1</v>
      </c>
      <c r="F25" s="222"/>
      <c r="G25" s="173"/>
      <c r="H25" s="174"/>
      <c r="I25" s="519"/>
      <c r="J25" s="547"/>
      <c r="K25" s="540" t="str">
        <f>IF(I25="〇",N25*J25,"")</f>
        <v/>
      </c>
      <c r="L25" s="513" t="s">
        <v>82</v>
      </c>
      <c r="M25" s="515">
        <v>1</v>
      </c>
      <c r="N25" s="542">
        <v>1500</v>
      </c>
      <c r="O25" s="78"/>
      <c r="P25" s="78"/>
    </row>
    <row r="26" spans="2:17" ht="17.45" customHeight="1" x14ac:dyDescent="0.4">
      <c r="B26" s="87"/>
      <c r="C26" s="60"/>
      <c r="D26" s="57" t="s">
        <v>208</v>
      </c>
      <c r="E26" s="114">
        <v>2</v>
      </c>
      <c r="F26" s="219"/>
      <c r="G26" s="175" t="s">
        <v>213</v>
      </c>
      <c r="H26" s="176"/>
      <c r="I26" s="520"/>
      <c r="J26" s="548"/>
      <c r="K26" s="541"/>
      <c r="L26" s="514"/>
      <c r="M26" s="509"/>
      <c r="N26" s="511">
        <v>0</v>
      </c>
      <c r="O26" s="78"/>
      <c r="P26" s="78"/>
    </row>
    <row r="27" spans="2:17" ht="17.45" customHeight="1" x14ac:dyDescent="0.4">
      <c r="B27" s="87"/>
      <c r="C27" s="60"/>
      <c r="D27" s="57" t="s">
        <v>209</v>
      </c>
      <c r="E27" s="114">
        <v>2</v>
      </c>
      <c r="F27" s="219"/>
      <c r="G27" s="177" t="s">
        <v>214</v>
      </c>
      <c r="H27" s="178"/>
      <c r="I27" s="520"/>
      <c r="J27" s="548"/>
      <c r="K27" s="541"/>
      <c r="L27" s="514"/>
      <c r="M27" s="509"/>
      <c r="N27" s="511">
        <v>0</v>
      </c>
      <c r="O27" s="78"/>
      <c r="P27" s="78"/>
    </row>
    <row r="28" spans="2:17" ht="17.45" customHeight="1" x14ac:dyDescent="0.4">
      <c r="B28" s="87"/>
      <c r="C28" s="60"/>
      <c r="D28" s="57" t="s">
        <v>186</v>
      </c>
      <c r="E28" s="114">
        <v>2</v>
      </c>
      <c r="F28" s="219"/>
      <c r="G28" s="177" t="s">
        <v>215</v>
      </c>
      <c r="H28" s="178"/>
      <c r="I28" s="520"/>
      <c r="J28" s="548"/>
      <c r="K28" s="541"/>
      <c r="L28" s="514"/>
      <c r="M28" s="509"/>
      <c r="N28" s="511">
        <v>0</v>
      </c>
      <c r="O28" s="78"/>
      <c r="P28" s="78"/>
    </row>
    <row r="29" spans="2:17" ht="17.45" customHeight="1" x14ac:dyDescent="0.4">
      <c r="B29" s="87"/>
      <c r="C29" s="60"/>
      <c r="D29" s="57" t="s">
        <v>210</v>
      </c>
      <c r="E29" s="114">
        <v>2</v>
      </c>
      <c r="F29" s="219"/>
      <c r="G29" s="177" t="s">
        <v>216</v>
      </c>
      <c r="H29" s="178"/>
      <c r="I29" s="520"/>
      <c r="J29" s="548"/>
      <c r="K29" s="541"/>
      <c r="L29" s="514"/>
      <c r="M29" s="509"/>
      <c r="N29" s="511">
        <v>0</v>
      </c>
      <c r="O29" s="78"/>
      <c r="P29" s="78"/>
    </row>
    <row r="30" spans="2:17" ht="17.45" customHeight="1" x14ac:dyDescent="0.4">
      <c r="B30" s="87"/>
      <c r="C30" s="60"/>
      <c r="D30" s="57" t="s">
        <v>211</v>
      </c>
      <c r="E30" s="114">
        <v>8</v>
      </c>
      <c r="F30" s="219"/>
      <c r="G30" s="177"/>
      <c r="H30" s="178"/>
      <c r="I30" s="520"/>
      <c r="J30" s="548"/>
      <c r="K30" s="541"/>
      <c r="L30" s="514"/>
      <c r="M30" s="509"/>
      <c r="N30" s="511">
        <v>0</v>
      </c>
      <c r="O30" s="78"/>
      <c r="P30" s="78"/>
    </row>
    <row r="31" spans="2:17" ht="17.45" customHeight="1" thickBot="1" x14ac:dyDescent="0.45">
      <c r="B31" s="88"/>
      <c r="C31" s="89"/>
      <c r="D31" s="58" t="s">
        <v>212</v>
      </c>
      <c r="E31" s="115">
        <v>8</v>
      </c>
      <c r="F31" s="224"/>
      <c r="G31" s="179"/>
      <c r="H31" s="180"/>
      <c r="I31" s="521"/>
      <c r="J31" s="549"/>
      <c r="K31" s="543"/>
      <c r="L31" s="550"/>
      <c r="M31" s="510"/>
      <c r="N31" s="512">
        <v>0</v>
      </c>
      <c r="O31" s="78"/>
      <c r="P31" s="78"/>
    </row>
    <row r="32" spans="2:17" ht="17.45" customHeight="1" x14ac:dyDescent="0.4">
      <c r="B32" s="90" t="s">
        <v>280</v>
      </c>
      <c r="C32" s="522" t="s">
        <v>228</v>
      </c>
      <c r="D32" s="518"/>
      <c r="E32" s="117">
        <v>1</v>
      </c>
      <c r="F32" s="223"/>
      <c r="G32" s="187"/>
      <c r="H32" s="195"/>
      <c r="I32" s="519"/>
      <c r="J32" s="547"/>
      <c r="K32" s="540" t="str">
        <f>IF(I32="〇",N32*J32,"")</f>
        <v/>
      </c>
      <c r="L32" s="513" t="s">
        <v>82</v>
      </c>
      <c r="M32" s="515">
        <v>1</v>
      </c>
      <c r="N32" s="542">
        <v>1500</v>
      </c>
      <c r="O32" s="78"/>
      <c r="P32" s="78"/>
    </row>
    <row r="33" spans="2:16" ht="17.45" customHeight="1" x14ac:dyDescent="0.4">
      <c r="B33" s="87"/>
      <c r="C33" s="60"/>
      <c r="D33" s="57" t="s">
        <v>96</v>
      </c>
      <c r="E33" s="114">
        <v>1</v>
      </c>
      <c r="F33" s="219"/>
      <c r="G33" s="175" t="s">
        <v>187</v>
      </c>
      <c r="H33" s="176"/>
      <c r="I33" s="520"/>
      <c r="J33" s="548"/>
      <c r="K33" s="541"/>
      <c r="L33" s="514"/>
      <c r="M33" s="509"/>
      <c r="N33" s="511">
        <v>0</v>
      </c>
      <c r="O33" s="78"/>
      <c r="P33" s="78"/>
    </row>
    <row r="34" spans="2:16" ht="17.45" customHeight="1" x14ac:dyDescent="0.4">
      <c r="B34" s="87"/>
      <c r="C34" s="60"/>
      <c r="D34" s="57" t="s">
        <v>188</v>
      </c>
      <c r="E34" s="114">
        <v>1</v>
      </c>
      <c r="F34" s="219"/>
      <c r="G34" s="177" t="s">
        <v>189</v>
      </c>
      <c r="H34" s="178"/>
      <c r="I34" s="520"/>
      <c r="J34" s="548"/>
      <c r="K34" s="541"/>
      <c r="L34" s="514"/>
      <c r="M34" s="509"/>
      <c r="N34" s="511">
        <v>0</v>
      </c>
      <c r="O34" s="78"/>
      <c r="P34" s="78"/>
    </row>
    <row r="35" spans="2:16" ht="17.45" customHeight="1" x14ac:dyDescent="0.4">
      <c r="B35" s="87"/>
      <c r="C35" s="60"/>
      <c r="D35" s="57" t="s">
        <v>222</v>
      </c>
      <c r="E35" s="114">
        <v>1</v>
      </c>
      <c r="F35" s="219"/>
      <c r="G35" s="177" t="s">
        <v>190</v>
      </c>
      <c r="H35" s="178"/>
      <c r="I35" s="520"/>
      <c r="J35" s="548"/>
      <c r="K35" s="541"/>
      <c r="L35" s="514"/>
      <c r="M35" s="509"/>
      <c r="N35" s="511">
        <v>0</v>
      </c>
      <c r="O35" s="78"/>
      <c r="P35" s="78"/>
    </row>
    <row r="36" spans="2:16" ht="17.45" customHeight="1" thickBot="1" x14ac:dyDescent="0.45">
      <c r="B36" s="87"/>
      <c r="C36" s="60"/>
      <c r="D36" s="57" t="s">
        <v>191</v>
      </c>
      <c r="E36" s="114">
        <v>1</v>
      </c>
      <c r="F36" s="221"/>
      <c r="G36" s="196" t="s">
        <v>192</v>
      </c>
      <c r="H36" s="197"/>
      <c r="I36" s="520"/>
      <c r="J36" s="548"/>
      <c r="K36" s="541"/>
      <c r="L36" s="514"/>
      <c r="M36" s="509"/>
      <c r="N36" s="511">
        <v>0</v>
      </c>
      <c r="O36" s="78"/>
      <c r="P36" s="78"/>
    </row>
    <row r="37" spans="2:16" ht="17.45" customHeight="1" x14ac:dyDescent="0.4">
      <c r="B37" s="90" t="s">
        <v>280</v>
      </c>
      <c r="C37" s="522" t="s">
        <v>193</v>
      </c>
      <c r="D37" s="518"/>
      <c r="E37" s="117">
        <v>1</v>
      </c>
      <c r="F37" s="222"/>
      <c r="G37" s="187"/>
      <c r="H37" s="195"/>
      <c r="I37" s="519"/>
      <c r="J37" s="547"/>
      <c r="K37" s="540" t="str">
        <f>IF(I37="〇",N37*J37,"")</f>
        <v/>
      </c>
      <c r="L37" s="513" t="s">
        <v>82</v>
      </c>
      <c r="M37" s="515">
        <v>1</v>
      </c>
      <c r="N37" s="542">
        <v>1000</v>
      </c>
      <c r="O37" s="78"/>
      <c r="P37" s="78"/>
    </row>
    <row r="38" spans="2:16" ht="17.45" customHeight="1" x14ac:dyDescent="0.4">
      <c r="B38" s="87"/>
      <c r="C38" s="60"/>
      <c r="D38" s="57" t="s">
        <v>232</v>
      </c>
      <c r="E38" s="114">
        <v>4</v>
      </c>
      <c r="F38" s="219">
        <v>2</v>
      </c>
      <c r="G38" s="175" t="s">
        <v>229</v>
      </c>
      <c r="H38" s="176"/>
      <c r="I38" s="520"/>
      <c r="J38" s="548"/>
      <c r="K38" s="541"/>
      <c r="L38" s="514"/>
      <c r="M38" s="509"/>
      <c r="N38" s="511">
        <v>0</v>
      </c>
      <c r="O38" s="78"/>
      <c r="P38" s="78"/>
    </row>
    <row r="39" spans="2:16" ht="17.45" customHeight="1" x14ac:dyDescent="0.4">
      <c r="B39" s="87"/>
      <c r="C39" s="60"/>
      <c r="D39" s="57" t="s">
        <v>233</v>
      </c>
      <c r="E39" s="114">
        <v>4</v>
      </c>
      <c r="F39" s="219"/>
      <c r="G39" s="177" t="s">
        <v>230</v>
      </c>
      <c r="H39" s="178"/>
      <c r="I39" s="520"/>
      <c r="J39" s="548"/>
      <c r="K39" s="541"/>
      <c r="L39" s="514"/>
      <c r="M39" s="509"/>
      <c r="N39" s="511">
        <v>0</v>
      </c>
      <c r="O39" s="78"/>
      <c r="P39" s="78"/>
    </row>
    <row r="40" spans="2:16" ht="17.45" customHeight="1" thickBot="1" x14ac:dyDescent="0.45">
      <c r="B40" s="87"/>
      <c r="C40" s="60"/>
      <c r="D40" s="57" t="s">
        <v>234</v>
      </c>
      <c r="E40" s="114">
        <v>4</v>
      </c>
      <c r="F40" s="221"/>
      <c r="G40" s="201" t="s">
        <v>131</v>
      </c>
      <c r="H40" s="197"/>
      <c r="I40" s="520"/>
      <c r="J40" s="548"/>
      <c r="K40" s="541"/>
      <c r="L40" s="514"/>
      <c r="M40" s="509"/>
      <c r="N40" s="511">
        <v>0</v>
      </c>
      <c r="O40" s="78"/>
      <c r="P40" s="78"/>
    </row>
    <row r="41" spans="2:16" ht="17.45" customHeight="1" x14ac:dyDescent="0.4">
      <c r="B41" s="90" t="s">
        <v>280</v>
      </c>
      <c r="C41" s="522" t="s">
        <v>260</v>
      </c>
      <c r="D41" s="518"/>
      <c r="E41" s="117">
        <v>4</v>
      </c>
      <c r="F41" s="222"/>
      <c r="G41" s="187" t="s">
        <v>231</v>
      </c>
      <c r="H41" s="195"/>
      <c r="I41" s="151"/>
      <c r="J41" s="152"/>
      <c r="K41" s="141" t="str">
        <f>IF(I41="〇",N41*J41,"")</f>
        <v/>
      </c>
      <c r="L41" s="131" t="s">
        <v>82</v>
      </c>
      <c r="M41" s="91">
        <v>1</v>
      </c>
      <c r="N41" s="92">
        <v>600</v>
      </c>
      <c r="O41" s="78"/>
      <c r="P41" s="78"/>
    </row>
    <row r="42" spans="2:16" ht="17.45" customHeight="1" x14ac:dyDescent="0.4">
      <c r="B42" s="93"/>
      <c r="C42" s="527" t="s">
        <v>261</v>
      </c>
      <c r="D42" s="528"/>
      <c r="E42" s="118">
        <v>8</v>
      </c>
      <c r="F42" s="218"/>
      <c r="G42" s="189" t="s">
        <v>133</v>
      </c>
      <c r="H42" s="200"/>
      <c r="I42" s="153"/>
      <c r="J42" s="154"/>
      <c r="K42" s="142" t="str">
        <f>IF(I42="〇",N42*J42,"")</f>
        <v/>
      </c>
      <c r="L42" s="132" t="s">
        <v>82</v>
      </c>
      <c r="M42" s="94">
        <v>1</v>
      </c>
      <c r="N42" s="95">
        <v>600</v>
      </c>
      <c r="O42" s="78"/>
      <c r="P42" s="78"/>
    </row>
    <row r="43" spans="2:16" ht="17.45" customHeight="1" x14ac:dyDescent="0.4">
      <c r="B43" s="93"/>
      <c r="C43" s="516" t="s">
        <v>262</v>
      </c>
      <c r="D43" s="517"/>
      <c r="E43" s="119">
        <v>2</v>
      </c>
      <c r="F43" s="218"/>
      <c r="G43" s="177" t="s">
        <v>134</v>
      </c>
      <c r="H43" s="178"/>
      <c r="I43" s="155"/>
      <c r="J43" s="156"/>
      <c r="K43" s="143" t="str">
        <f>IF(I43="〇",N43*J43,"")</f>
        <v/>
      </c>
      <c r="L43" s="133" t="s">
        <v>82</v>
      </c>
      <c r="M43" s="96">
        <v>1</v>
      </c>
      <c r="N43" s="97">
        <v>600</v>
      </c>
      <c r="O43" s="78"/>
      <c r="P43" s="78"/>
    </row>
    <row r="44" spans="2:16" ht="17.45" customHeight="1" x14ac:dyDescent="0.4">
      <c r="B44" s="86"/>
      <c r="C44" s="59"/>
      <c r="D44" s="62" t="s">
        <v>242</v>
      </c>
      <c r="E44" s="120"/>
      <c r="F44" s="220"/>
      <c r="G44" s="196"/>
      <c r="H44" s="197"/>
      <c r="I44" s="204"/>
      <c r="J44" s="210"/>
      <c r="K44" s="205"/>
      <c r="L44" s="206"/>
      <c r="M44" s="207"/>
      <c r="N44" s="208"/>
      <c r="O44" s="78"/>
      <c r="P44" s="78"/>
    </row>
    <row r="45" spans="2:16" ht="17.45" customHeight="1" x14ac:dyDescent="0.4">
      <c r="B45" s="87"/>
      <c r="C45" s="60"/>
      <c r="D45" s="61" t="s">
        <v>236</v>
      </c>
      <c r="E45" s="121">
        <v>8</v>
      </c>
      <c r="F45" s="219"/>
      <c r="G45" s="175"/>
      <c r="H45" s="176"/>
      <c r="I45" s="523"/>
      <c r="J45" s="548"/>
      <c r="K45" s="541"/>
      <c r="L45" s="544"/>
      <c r="M45" s="509"/>
      <c r="N45" s="511"/>
      <c r="O45" s="78"/>
      <c r="P45" s="78"/>
    </row>
    <row r="46" spans="2:16" ht="17.45" customHeight="1" x14ac:dyDescent="0.4">
      <c r="B46" s="87"/>
      <c r="C46" s="60"/>
      <c r="D46" s="57" t="s">
        <v>194</v>
      </c>
      <c r="E46" s="114">
        <v>8</v>
      </c>
      <c r="F46" s="219"/>
      <c r="G46" s="177"/>
      <c r="H46" s="178"/>
      <c r="I46" s="523"/>
      <c r="J46" s="548"/>
      <c r="K46" s="541"/>
      <c r="L46" s="544"/>
      <c r="M46" s="509"/>
      <c r="N46" s="511"/>
      <c r="O46" s="78"/>
      <c r="P46" s="78"/>
    </row>
    <row r="47" spans="2:16" ht="17.45" customHeight="1" x14ac:dyDescent="0.4">
      <c r="B47" s="87"/>
      <c r="C47" s="60"/>
      <c r="D47" s="57" t="s">
        <v>237</v>
      </c>
      <c r="E47" s="114">
        <v>8</v>
      </c>
      <c r="F47" s="219"/>
      <c r="G47" s="177"/>
      <c r="H47" s="178"/>
      <c r="I47" s="523"/>
      <c r="J47" s="548"/>
      <c r="K47" s="541"/>
      <c r="L47" s="544"/>
      <c r="M47" s="509"/>
      <c r="N47" s="511"/>
      <c r="O47" s="78"/>
      <c r="P47" s="78"/>
    </row>
    <row r="48" spans="2:16" ht="17.45" customHeight="1" x14ac:dyDescent="0.4">
      <c r="B48" s="87"/>
      <c r="C48" s="60"/>
      <c r="D48" s="57" t="s">
        <v>238</v>
      </c>
      <c r="E48" s="114">
        <v>1</v>
      </c>
      <c r="F48" s="219"/>
      <c r="G48" s="177" t="s">
        <v>244</v>
      </c>
      <c r="H48" s="178"/>
      <c r="I48" s="523"/>
      <c r="J48" s="548"/>
      <c r="K48" s="541"/>
      <c r="L48" s="544"/>
      <c r="M48" s="509"/>
      <c r="N48" s="511"/>
      <c r="O48" s="78"/>
      <c r="P48" s="78"/>
    </row>
    <row r="49" spans="2:16" ht="17.45" customHeight="1" x14ac:dyDescent="0.4">
      <c r="B49" s="87"/>
      <c r="C49" s="60"/>
      <c r="D49" s="57" t="s">
        <v>195</v>
      </c>
      <c r="E49" s="114">
        <v>1</v>
      </c>
      <c r="F49" s="219"/>
      <c r="G49" s="177"/>
      <c r="H49" s="178"/>
      <c r="I49" s="523"/>
      <c r="J49" s="548"/>
      <c r="K49" s="541"/>
      <c r="L49" s="544"/>
      <c r="M49" s="509"/>
      <c r="N49" s="511"/>
      <c r="O49" s="78"/>
      <c r="P49" s="78"/>
    </row>
    <row r="50" spans="2:16" ht="17.45" customHeight="1" x14ac:dyDescent="0.4">
      <c r="B50" s="87"/>
      <c r="C50" s="60"/>
      <c r="D50" s="57" t="s">
        <v>239</v>
      </c>
      <c r="E50" s="114">
        <v>1</v>
      </c>
      <c r="F50" s="219"/>
      <c r="G50" s="177"/>
      <c r="H50" s="178"/>
      <c r="I50" s="523"/>
      <c r="J50" s="548"/>
      <c r="K50" s="541"/>
      <c r="L50" s="544"/>
      <c r="M50" s="509"/>
      <c r="N50" s="511"/>
      <c r="O50" s="78"/>
      <c r="P50" s="78"/>
    </row>
    <row r="51" spans="2:16" ht="17.45" customHeight="1" x14ac:dyDescent="0.4">
      <c r="B51" s="87"/>
      <c r="C51" s="60"/>
      <c r="D51" s="57" t="s">
        <v>196</v>
      </c>
      <c r="E51" s="114">
        <v>2</v>
      </c>
      <c r="F51" s="219"/>
      <c r="G51" s="177"/>
      <c r="H51" s="178"/>
      <c r="I51" s="523"/>
      <c r="J51" s="548"/>
      <c r="K51" s="541"/>
      <c r="L51" s="544"/>
      <c r="M51" s="509"/>
      <c r="N51" s="511"/>
      <c r="O51" s="78"/>
      <c r="P51" s="78"/>
    </row>
    <row r="52" spans="2:16" ht="17.45" customHeight="1" x14ac:dyDescent="0.4">
      <c r="B52" s="87"/>
      <c r="C52" s="60"/>
      <c r="D52" s="57" t="s">
        <v>243</v>
      </c>
      <c r="E52" s="114">
        <v>1</v>
      </c>
      <c r="F52" s="219"/>
      <c r="G52" s="177"/>
      <c r="H52" s="178"/>
      <c r="I52" s="523"/>
      <c r="J52" s="548"/>
      <c r="K52" s="541"/>
      <c r="L52" s="544"/>
      <c r="M52" s="509"/>
      <c r="N52" s="511"/>
      <c r="O52" s="78"/>
      <c r="P52" s="78"/>
    </row>
    <row r="53" spans="2:16" ht="17.45" customHeight="1" x14ac:dyDescent="0.4">
      <c r="B53" s="87"/>
      <c r="C53" s="60"/>
      <c r="D53" s="57" t="s">
        <v>240</v>
      </c>
      <c r="E53" s="114">
        <v>4</v>
      </c>
      <c r="F53" s="219"/>
      <c r="G53" s="177" t="s">
        <v>245</v>
      </c>
      <c r="H53" s="178"/>
      <c r="I53" s="523"/>
      <c r="J53" s="548"/>
      <c r="K53" s="541"/>
      <c r="L53" s="544"/>
      <c r="M53" s="509"/>
      <c r="N53" s="511"/>
      <c r="O53" s="78"/>
      <c r="P53" s="78"/>
    </row>
    <row r="54" spans="2:16" ht="17.45" customHeight="1" x14ac:dyDescent="0.4">
      <c r="B54" s="87"/>
      <c r="C54" s="60"/>
      <c r="D54" s="57" t="s">
        <v>241</v>
      </c>
      <c r="E54" s="114">
        <v>2</v>
      </c>
      <c r="F54" s="219"/>
      <c r="G54" s="177" t="s">
        <v>246</v>
      </c>
      <c r="H54" s="178"/>
      <c r="I54" s="523"/>
      <c r="J54" s="548"/>
      <c r="K54" s="541"/>
      <c r="L54" s="544"/>
      <c r="M54" s="509"/>
      <c r="N54" s="511"/>
      <c r="O54" s="78"/>
      <c r="P54" s="78"/>
    </row>
    <row r="55" spans="2:16" ht="17.45" customHeight="1" thickBot="1" x14ac:dyDescent="0.45">
      <c r="B55" s="87"/>
      <c r="C55" s="60"/>
      <c r="D55" s="57" t="s">
        <v>197</v>
      </c>
      <c r="E55" s="114">
        <v>1</v>
      </c>
      <c r="F55" s="224"/>
      <c r="G55" s="201" t="s">
        <v>247</v>
      </c>
      <c r="H55" s="197"/>
      <c r="I55" s="524"/>
      <c r="J55" s="549"/>
      <c r="K55" s="543"/>
      <c r="L55" s="545"/>
      <c r="M55" s="510"/>
      <c r="N55" s="512"/>
      <c r="O55" s="78"/>
      <c r="P55" s="78"/>
    </row>
    <row r="56" spans="2:16" ht="17.45" customHeight="1" x14ac:dyDescent="0.4">
      <c r="B56" s="90" t="s">
        <v>280</v>
      </c>
      <c r="C56" s="522" t="s">
        <v>49</v>
      </c>
      <c r="D56" s="518"/>
      <c r="E56" s="117">
        <v>4</v>
      </c>
      <c r="F56" s="223"/>
      <c r="G56" s="187" t="s">
        <v>231</v>
      </c>
      <c r="H56" s="195"/>
      <c r="I56" s="151"/>
      <c r="J56" s="209"/>
      <c r="K56" s="141" t="str">
        <f>IF(I56="〇",N56*J56,"")</f>
        <v/>
      </c>
      <c r="L56" s="131" t="s">
        <v>83</v>
      </c>
      <c r="M56" s="91">
        <v>4</v>
      </c>
      <c r="N56" s="92">
        <v>100</v>
      </c>
      <c r="O56" s="78"/>
      <c r="P56" s="78"/>
    </row>
    <row r="57" spans="2:16" ht="17.45" customHeight="1" x14ac:dyDescent="0.4">
      <c r="B57" s="93"/>
      <c r="C57" s="527" t="s">
        <v>67</v>
      </c>
      <c r="D57" s="528"/>
      <c r="E57" s="118">
        <v>8</v>
      </c>
      <c r="F57" s="218"/>
      <c r="G57" s="189" t="s">
        <v>133</v>
      </c>
      <c r="H57" s="200"/>
      <c r="I57" s="153"/>
      <c r="J57" s="154"/>
      <c r="K57" s="142" t="str">
        <f>IF(I57="〇",N57*J57,"")</f>
        <v/>
      </c>
      <c r="L57" s="132" t="s">
        <v>83</v>
      </c>
      <c r="M57" s="94">
        <v>8</v>
      </c>
      <c r="N57" s="95">
        <v>100</v>
      </c>
      <c r="O57" s="78"/>
      <c r="P57" s="78"/>
    </row>
    <row r="58" spans="2:16" ht="17.45" customHeight="1" x14ac:dyDescent="0.4">
      <c r="B58" s="93"/>
      <c r="C58" s="527" t="s">
        <v>68</v>
      </c>
      <c r="D58" s="528"/>
      <c r="E58" s="118">
        <v>2</v>
      </c>
      <c r="F58" s="218">
        <v>1</v>
      </c>
      <c r="G58" s="189" t="s">
        <v>133</v>
      </c>
      <c r="H58" s="200"/>
      <c r="I58" s="153"/>
      <c r="J58" s="154"/>
      <c r="K58" s="142" t="str">
        <f>IF(I58="〇",N58*J58,"")</f>
        <v/>
      </c>
      <c r="L58" s="132" t="s">
        <v>83</v>
      </c>
      <c r="M58" s="94">
        <v>2</v>
      </c>
      <c r="N58" s="95">
        <v>100</v>
      </c>
      <c r="O58" s="78"/>
      <c r="P58" s="78"/>
    </row>
    <row r="59" spans="2:16" ht="17.45" customHeight="1" thickBot="1" x14ac:dyDescent="0.45">
      <c r="B59" s="93"/>
      <c r="C59" s="516" t="s">
        <v>69</v>
      </c>
      <c r="D59" s="517"/>
      <c r="E59" s="119">
        <v>8</v>
      </c>
      <c r="F59" s="225">
        <v>1</v>
      </c>
      <c r="G59" s="177" t="s">
        <v>235</v>
      </c>
      <c r="H59" s="178"/>
      <c r="I59" s="155"/>
      <c r="J59" s="156"/>
      <c r="K59" s="143" t="str">
        <f>IF(I59="〇",N59*J59,"")</f>
        <v/>
      </c>
      <c r="L59" s="133" t="s">
        <v>83</v>
      </c>
      <c r="M59" s="96">
        <v>8</v>
      </c>
      <c r="N59" s="97">
        <v>100</v>
      </c>
      <c r="O59" s="78"/>
      <c r="P59" s="78"/>
    </row>
    <row r="60" spans="2:16" ht="17.45" customHeight="1" x14ac:dyDescent="0.4">
      <c r="B60" s="90" t="s">
        <v>280</v>
      </c>
      <c r="C60" s="522" t="s">
        <v>198</v>
      </c>
      <c r="D60" s="518"/>
      <c r="E60" s="117">
        <v>1</v>
      </c>
      <c r="F60" s="222"/>
      <c r="G60" s="187" t="s">
        <v>248</v>
      </c>
      <c r="H60" s="195"/>
      <c r="I60" s="519"/>
      <c r="J60" s="547"/>
      <c r="K60" s="540" t="str">
        <f>IF(I60="〇",N60*J60,"")</f>
        <v/>
      </c>
      <c r="L60" s="513" t="s">
        <v>82</v>
      </c>
      <c r="M60" s="515">
        <v>1</v>
      </c>
      <c r="N60" s="542">
        <v>1000</v>
      </c>
      <c r="O60" s="78"/>
      <c r="P60" s="78"/>
    </row>
    <row r="61" spans="2:16" ht="17.45" customHeight="1" x14ac:dyDescent="0.4">
      <c r="B61" s="87"/>
      <c r="C61" s="60"/>
      <c r="D61" s="57" t="s">
        <v>232</v>
      </c>
      <c r="E61" s="114">
        <v>2</v>
      </c>
      <c r="F61" s="219"/>
      <c r="G61" s="175"/>
      <c r="H61" s="176"/>
      <c r="I61" s="520"/>
      <c r="J61" s="548"/>
      <c r="K61" s="541"/>
      <c r="L61" s="514"/>
      <c r="M61" s="509"/>
      <c r="N61" s="511">
        <v>0</v>
      </c>
      <c r="O61" s="78"/>
      <c r="P61" s="78"/>
    </row>
    <row r="62" spans="2:16" ht="17.45" customHeight="1" thickBot="1" x14ac:dyDescent="0.45">
      <c r="B62" s="87"/>
      <c r="C62" s="60"/>
      <c r="D62" s="63" t="s">
        <v>199</v>
      </c>
      <c r="E62" s="122">
        <v>1</v>
      </c>
      <c r="F62" s="221"/>
      <c r="G62" s="196"/>
      <c r="H62" s="197"/>
      <c r="I62" s="520"/>
      <c r="J62" s="548"/>
      <c r="K62" s="541"/>
      <c r="L62" s="514"/>
      <c r="M62" s="509"/>
      <c r="N62" s="511">
        <v>0</v>
      </c>
      <c r="O62" s="78"/>
      <c r="P62" s="78"/>
    </row>
    <row r="63" spans="2:16" ht="17.45" customHeight="1" x14ac:dyDescent="0.4">
      <c r="B63" s="77" t="s">
        <v>280</v>
      </c>
      <c r="C63" s="526" t="s">
        <v>287</v>
      </c>
      <c r="D63" s="526"/>
      <c r="E63" s="113">
        <v>30</v>
      </c>
      <c r="F63" s="222"/>
      <c r="G63" s="173" t="s">
        <v>33</v>
      </c>
      <c r="H63" s="174"/>
      <c r="I63" s="159"/>
      <c r="J63" s="227"/>
      <c r="K63" s="144" t="str">
        <f t="shared" ref="K63:K65" si="0">IF(I63="〇",N63*J63,"")</f>
        <v/>
      </c>
      <c r="L63" s="134" t="s">
        <v>90</v>
      </c>
      <c r="M63" s="98">
        <v>30</v>
      </c>
      <c r="N63" s="99">
        <v>0</v>
      </c>
      <c r="O63" s="78"/>
      <c r="P63" s="78"/>
    </row>
    <row r="64" spans="2:16" ht="17.45" customHeight="1" x14ac:dyDescent="0.4">
      <c r="B64" s="93"/>
      <c r="C64" s="517" t="s">
        <v>288</v>
      </c>
      <c r="D64" s="517"/>
      <c r="E64" s="119">
        <v>10</v>
      </c>
      <c r="F64" s="218"/>
      <c r="G64" s="177" t="s">
        <v>35</v>
      </c>
      <c r="H64" s="178"/>
      <c r="I64" s="155"/>
      <c r="J64" s="156"/>
      <c r="K64" s="143" t="str">
        <f t="shared" si="0"/>
        <v/>
      </c>
      <c r="L64" s="135" t="s">
        <v>66</v>
      </c>
      <c r="M64" s="100">
        <v>10</v>
      </c>
      <c r="N64" s="101">
        <v>0</v>
      </c>
      <c r="O64" s="78"/>
      <c r="P64" s="78"/>
    </row>
    <row r="65" spans="2:17" ht="17.45" customHeight="1" thickBot="1" x14ac:dyDescent="0.45">
      <c r="B65" s="105"/>
      <c r="C65" s="525" t="s">
        <v>289</v>
      </c>
      <c r="D65" s="525"/>
      <c r="E65" s="123">
        <v>10</v>
      </c>
      <c r="F65" s="225"/>
      <c r="G65" s="179" t="s">
        <v>37</v>
      </c>
      <c r="H65" s="180"/>
      <c r="I65" s="161"/>
      <c r="J65" s="162"/>
      <c r="K65" s="145" t="str">
        <f t="shared" si="0"/>
        <v/>
      </c>
      <c r="L65" s="137" t="s">
        <v>66</v>
      </c>
      <c r="M65" s="108">
        <v>10</v>
      </c>
      <c r="N65" s="107">
        <v>0</v>
      </c>
      <c r="O65" s="102"/>
      <c r="P65" s="102"/>
    </row>
    <row r="66" spans="2:17" ht="17.45" customHeight="1" x14ac:dyDescent="0.4">
      <c r="B66" s="90" t="s">
        <v>278</v>
      </c>
      <c r="C66" s="522" t="s">
        <v>200</v>
      </c>
      <c r="D66" s="518"/>
      <c r="E66" s="117">
        <v>1</v>
      </c>
      <c r="F66" s="222"/>
      <c r="G66" s="187"/>
      <c r="H66" s="195"/>
      <c r="I66" s="519"/>
      <c r="J66" s="547"/>
      <c r="K66" s="540" t="str">
        <f>IF(I66="〇",N66*J66,"")</f>
        <v/>
      </c>
      <c r="L66" s="513" t="s">
        <v>82</v>
      </c>
      <c r="M66" s="515">
        <v>1</v>
      </c>
      <c r="N66" s="542">
        <v>1500</v>
      </c>
      <c r="O66" s="78"/>
      <c r="P66" s="78"/>
    </row>
    <row r="67" spans="2:17" ht="17.45" customHeight="1" x14ac:dyDescent="0.4">
      <c r="B67" s="87"/>
      <c r="C67" s="60"/>
      <c r="D67" s="57" t="s">
        <v>201</v>
      </c>
      <c r="E67" s="114">
        <v>6</v>
      </c>
      <c r="F67" s="219"/>
      <c r="G67" s="175" t="s">
        <v>249</v>
      </c>
      <c r="H67" s="176"/>
      <c r="I67" s="520"/>
      <c r="J67" s="548"/>
      <c r="K67" s="541"/>
      <c r="L67" s="514"/>
      <c r="M67" s="509"/>
      <c r="N67" s="511">
        <v>0</v>
      </c>
      <c r="O67" s="78"/>
      <c r="P67" s="78"/>
    </row>
    <row r="68" spans="2:17" ht="17.45" customHeight="1" x14ac:dyDescent="0.4">
      <c r="B68" s="87"/>
      <c r="C68" s="60"/>
      <c r="D68" s="57" t="s">
        <v>253</v>
      </c>
      <c r="E68" s="114">
        <v>2</v>
      </c>
      <c r="F68" s="219"/>
      <c r="G68" s="177" t="s">
        <v>250</v>
      </c>
      <c r="H68" s="178"/>
      <c r="I68" s="520"/>
      <c r="J68" s="548"/>
      <c r="K68" s="541"/>
      <c r="L68" s="514"/>
      <c r="M68" s="509"/>
      <c r="N68" s="511"/>
      <c r="O68" s="78"/>
      <c r="P68" s="78"/>
    </row>
    <row r="69" spans="2:17" ht="17.45" customHeight="1" thickBot="1" x14ac:dyDescent="0.45">
      <c r="B69" s="88"/>
      <c r="C69" s="89"/>
      <c r="D69" s="58" t="s">
        <v>252</v>
      </c>
      <c r="E69" s="115">
        <v>1</v>
      </c>
      <c r="F69" s="221"/>
      <c r="G69" s="198" t="s">
        <v>251</v>
      </c>
      <c r="H69" s="199"/>
      <c r="I69" s="521"/>
      <c r="J69" s="549"/>
      <c r="K69" s="543"/>
      <c r="L69" s="550"/>
      <c r="M69" s="510"/>
      <c r="N69" s="512">
        <v>0</v>
      </c>
      <c r="O69" s="78"/>
      <c r="P69" s="78"/>
    </row>
    <row r="70" spans="2:17" ht="17.45" customHeight="1" x14ac:dyDescent="0.4">
      <c r="B70" s="90" t="s">
        <v>278</v>
      </c>
      <c r="C70" s="522" t="s">
        <v>263</v>
      </c>
      <c r="D70" s="518"/>
      <c r="E70" s="117">
        <v>1</v>
      </c>
      <c r="F70" s="222"/>
      <c r="G70" s="187" t="s">
        <v>316</v>
      </c>
      <c r="H70" s="195"/>
      <c r="I70" s="151"/>
      <c r="J70" s="152"/>
      <c r="K70" s="141" t="str">
        <f>IF(I70="〇",N70*J70,"")</f>
        <v/>
      </c>
      <c r="L70" s="131" t="s">
        <v>82</v>
      </c>
      <c r="M70" s="91">
        <v>1</v>
      </c>
      <c r="N70" s="92">
        <v>25000</v>
      </c>
      <c r="O70" s="78"/>
      <c r="P70" s="78"/>
      <c r="Q70" s="172"/>
    </row>
    <row r="71" spans="2:17" ht="17.45" customHeight="1" x14ac:dyDescent="0.4">
      <c r="B71" s="93"/>
      <c r="C71" s="527" t="s">
        <v>264</v>
      </c>
      <c r="D71" s="528"/>
      <c r="E71" s="118">
        <v>1</v>
      </c>
      <c r="F71" s="218"/>
      <c r="G71" s="189" t="s">
        <v>258</v>
      </c>
      <c r="H71" s="200"/>
      <c r="I71" s="153"/>
      <c r="J71" s="156"/>
      <c r="K71" s="142" t="str">
        <f>IF(I71="〇",N71*J71,"")</f>
        <v/>
      </c>
      <c r="L71" s="132" t="s">
        <v>82</v>
      </c>
      <c r="M71" s="94">
        <v>1</v>
      </c>
      <c r="N71" s="95">
        <v>20000</v>
      </c>
      <c r="O71" s="78"/>
      <c r="P71" s="78"/>
      <c r="Q71" s="172"/>
    </row>
    <row r="72" spans="2:17" ht="17.45" customHeight="1" x14ac:dyDescent="0.4">
      <c r="B72" s="93"/>
      <c r="C72" s="527" t="s">
        <v>265</v>
      </c>
      <c r="D72" s="528"/>
      <c r="E72" s="118">
        <v>1</v>
      </c>
      <c r="F72" s="218"/>
      <c r="G72" s="189" t="s">
        <v>257</v>
      </c>
      <c r="H72" s="200"/>
      <c r="I72" s="153"/>
      <c r="J72" s="156"/>
      <c r="K72" s="142" t="str">
        <f t="shared" ref="K72:K73" si="1">IF(I72="〇",N72*J72,"")</f>
        <v/>
      </c>
      <c r="L72" s="132" t="s">
        <v>82</v>
      </c>
      <c r="M72" s="94">
        <v>1</v>
      </c>
      <c r="N72" s="95">
        <v>16000</v>
      </c>
      <c r="O72" s="78"/>
      <c r="P72" s="78"/>
      <c r="Q72" s="172"/>
    </row>
    <row r="73" spans="2:17" ht="17.45" customHeight="1" x14ac:dyDescent="0.4">
      <c r="B73" s="93"/>
      <c r="C73" s="527" t="s">
        <v>266</v>
      </c>
      <c r="D73" s="528"/>
      <c r="E73" s="118">
        <v>1</v>
      </c>
      <c r="F73" s="218"/>
      <c r="G73" s="189" t="s">
        <v>259</v>
      </c>
      <c r="H73" s="200"/>
      <c r="I73" s="153"/>
      <c r="J73" s="156"/>
      <c r="K73" s="142" t="str">
        <f t="shared" si="1"/>
        <v/>
      </c>
      <c r="L73" s="132" t="s">
        <v>82</v>
      </c>
      <c r="M73" s="94">
        <v>2</v>
      </c>
      <c r="N73" s="95">
        <v>12000</v>
      </c>
      <c r="O73" s="78"/>
      <c r="P73" s="78"/>
      <c r="Q73" s="172"/>
    </row>
    <row r="74" spans="2:17" ht="17.45" customHeight="1" x14ac:dyDescent="0.4">
      <c r="B74" s="93"/>
      <c r="C74" s="527" t="s">
        <v>267</v>
      </c>
      <c r="D74" s="528"/>
      <c r="E74" s="118">
        <v>1</v>
      </c>
      <c r="F74" s="218"/>
      <c r="G74" s="189" t="s">
        <v>268</v>
      </c>
      <c r="H74" s="200"/>
      <c r="I74" s="153"/>
      <c r="J74" s="156"/>
      <c r="K74" s="142" t="str">
        <f t="shared" ref="K74" si="2">IF(I74="〇",N74*J74,"")</f>
        <v/>
      </c>
      <c r="L74" s="132" t="s">
        <v>82</v>
      </c>
      <c r="M74" s="94">
        <v>1</v>
      </c>
      <c r="N74" s="95">
        <v>24000</v>
      </c>
      <c r="O74" s="78"/>
      <c r="P74" s="78"/>
      <c r="Q74" s="172"/>
    </row>
    <row r="75" spans="2:17" ht="17.45" customHeight="1" x14ac:dyDescent="0.4">
      <c r="B75" s="93"/>
      <c r="C75" s="527" t="s">
        <v>269</v>
      </c>
      <c r="D75" s="528"/>
      <c r="E75" s="118">
        <v>1</v>
      </c>
      <c r="F75" s="218"/>
      <c r="G75" s="189" t="s">
        <v>270</v>
      </c>
      <c r="H75" s="200"/>
      <c r="I75" s="153"/>
      <c r="J75" s="156"/>
      <c r="K75" s="142" t="str">
        <f t="shared" ref="K75" si="3">IF(I75="〇",N75*J75,"")</f>
        <v/>
      </c>
      <c r="L75" s="132" t="s">
        <v>82</v>
      </c>
      <c r="M75" s="94">
        <v>1</v>
      </c>
      <c r="N75" s="95">
        <v>21000</v>
      </c>
      <c r="O75" s="78"/>
      <c r="P75" s="78"/>
      <c r="Q75" s="172"/>
    </row>
    <row r="76" spans="2:17" ht="17.45" customHeight="1" x14ac:dyDescent="0.4">
      <c r="B76" s="93"/>
      <c r="C76" s="527" t="s">
        <v>271</v>
      </c>
      <c r="D76" s="528"/>
      <c r="E76" s="118">
        <v>1</v>
      </c>
      <c r="F76" s="218"/>
      <c r="G76" s="189" t="s">
        <v>272</v>
      </c>
      <c r="H76" s="200"/>
      <c r="I76" s="153"/>
      <c r="J76" s="156"/>
      <c r="K76" s="142" t="str">
        <f t="shared" ref="K76" si="4">IF(I76="〇",N76*J76,"")</f>
        <v/>
      </c>
      <c r="L76" s="132" t="s">
        <v>82</v>
      </c>
      <c r="M76" s="94">
        <v>1</v>
      </c>
      <c r="N76" s="95">
        <v>14000</v>
      </c>
      <c r="O76" s="78"/>
      <c r="P76" s="78"/>
      <c r="Q76" s="172"/>
    </row>
    <row r="77" spans="2:17" ht="17.45" customHeight="1" x14ac:dyDescent="0.4">
      <c r="B77" s="93"/>
      <c r="C77" s="516" t="s">
        <v>273</v>
      </c>
      <c r="D77" s="517"/>
      <c r="E77" s="119">
        <v>25</v>
      </c>
      <c r="F77" s="218"/>
      <c r="G77" s="177"/>
      <c r="H77" s="178"/>
      <c r="I77" s="494"/>
      <c r="J77" s="576"/>
      <c r="K77" s="478" t="str">
        <f>IF(I77="〇",N77*J77,"")</f>
        <v/>
      </c>
      <c r="L77" s="496" t="s">
        <v>83</v>
      </c>
      <c r="M77" s="499">
        <v>25</v>
      </c>
      <c r="N77" s="502">
        <v>1000</v>
      </c>
      <c r="O77" s="78"/>
      <c r="P77" s="78"/>
      <c r="Q77" s="172"/>
    </row>
    <row r="78" spans="2:17" ht="17.45" customHeight="1" x14ac:dyDescent="0.4">
      <c r="B78" s="86"/>
      <c r="C78" s="59"/>
      <c r="D78" s="62" t="s">
        <v>277</v>
      </c>
      <c r="E78" s="120"/>
      <c r="F78" s="220"/>
      <c r="G78" s="196"/>
      <c r="H78" s="197"/>
      <c r="I78" s="523"/>
      <c r="J78" s="577"/>
      <c r="K78" s="538"/>
      <c r="L78" s="497"/>
      <c r="M78" s="500"/>
      <c r="N78" s="503"/>
      <c r="O78" s="78"/>
      <c r="P78" s="78"/>
    </row>
    <row r="79" spans="2:17" ht="17.45" customHeight="1" x14ac:dyDescent="0.4">
      <c r="B79" s="87"/>
      <c r="C79" s="60"/>
      <c r="D79" s="61" t="s">
        <v>254</v>
      </c>
      <c r="E79" s="121">
        <v>25</v>
      </c>
      <c r="F79" s="219"/>
      <c r="G79" s="175" t="s">
        <v>17</v>
      </c>
      <c r="H79" s="176"/>
      <c r="I79" s="523"/>
      <c r="J79" s="577"/>
      <c r="K79" s="538"/>
      <c r="L79" s="497"/>
      <c r="M79" s="500"/>
      <c r="N79" s="503"/>
      <c r="O79" s="78"/>
      <c r="P79" s="78"/>
    </row>
    <row r="80" spans="2:17" ht="17.45" customHeight="1" x14ac:dyDescent="0.4">
      <c r="B80" s="87"/>
      <c r="C80" s="60"/>
      <c r="D80" s="57" t="s">
        <v>255</v>
      </c>
      <c r="E80" s="114">
        <v>45</v>
      </c>
      <c r="F80" s="219"/>
      <c r="G80" s="177" t="s">
        <v>19</v>
      </c>
      <c r="H80" s="178"/>
      <c r="I80" s="523"/>
      <c r="J80" s="577"/>
      <c r="K80" s="538"/>
      <c r="L80" s="497"/>
      <c r="M80" s="500"/>
      <c r="N80" s="503"/>
      <c r="O80" s="78"/>
      <c r="P80" s="78"/>
    </row>
    <row r="81" spans="2:16" ht="17.45" customHeight="1" x14ac:dyDescent="0.4">
      <c r="B81" s="87"/>
      <c r="C81" s="60"/>
      <c r="D81" s="57" t="s">
        <v>275</v>
      </c>
      <c r="E81" s="114">
        <v>3</v>
      </c>
      <c r="F81" s="219"/>
      <c r="G81" s="177"/>
      <c r="H81" s="178"/>
      <c r="I81" s="523"/>
      <c r="J81" s="577"/>
      <c r="K81" s="538"/>
      <c r="L81" s="497"/>
      <c r="M81" s="500"/>
      <c r="N81" s="503"/>
      <c r="O81" s="78"/>
      <c r="P81" s="78"/>
    </row>
    <row r="82" spans="2:16" ht="17.45" customHeight="1" x14ac:dyDescent="0.4">
      <c r="B82" s="87"/>
      <c r="C82" s="60"/>
      <c r="D82" s="57" t="s">
        <v>274</v>
      </c>
      <c r="E82" s="114">
        <v>3</v>
      </c>
      <c r="F82" s="219"/>
      <c r="G82" s="177"/>
      <c r="H82" s="178"/>
      <c r="I82" s="523"/>
      <c r="J82" s="577"/>
      <c r="K82" s="538"/>
      <c r="L82" s="497"/>
      <c r="M82" s="500"/>
      <c r="N82" s="503"/>
      <c r="O82" s="78"/>
      <c r="P82" s="78"/>
    </row>
    <row r="83" spans="2:16" ht="17.45" customHeight="1" thickBot="1" x14ac:dyDescent="0.45">
      <c r="B83" s="87"/>
      <c r="C83" s="60"/>
      <c r="D83" s="63" t="s">
        <v>276</v>
      </c>
      <c r="E83" s="122"/>
      <c r="F83" s="221"/>
      <c r="G83" s="196"/>
      <c r="H83" s="197"/>
      <c r="I83" s="524"/>
      <c r="J83" s="578"/>
      <c r="K83" s="539"/>
      <c r="L83" s="498"/>
      <c r="M83" s="501"/>
      <c r="N83" s="504"/>
      <c r="O83" s="78"/>
      <c r="P83" s="78"/>
    </row>
    <row r="84" spans="2:16" ht="17.45" customHeight="1" x14ac:dyDescent="0.4">
      <c r="B84" s="77" t="s">
        <v>278</v>
      </c>
      <c r="C84" s="518" t="s">
        <v>10</v>
      </c>
      <c r="D84" s="518"/>
      <c r="E84" s="117">
        <v>1</v>
      </c>
      <c r="F84" s="222"/>
      <c r="G84" s="187" t="s">
        <v>11</v>
      </c>
      <c r="H84" s="195"/>
      <c r="I84" s="151"/>
      <c r="J84" s="152"/>
      <c r="K84" s="141" t="str">
        <f>IF(I84="〇",N84*J84,"")</f>
        <v/>
      </c>
      <c r="L84" s="131" t="s">
        <v>83</v>
      </c>
      <c r="M84" s="91">
        <v>1</v>
      </c>
      <c r="N84" s="103">
        <v>300</v>
      </c>
      <c r="O84" s="104"/>
      <c r="P84" s="104"/>
    </row>
    <row r="85" spans="2:16" ht="17.45" customHeight="1" thickBot="1" x14ac:dyDescent="0.45">
      <c r="B85" s="105"/>
      <c r="C85" s="525" t="s">
        <v>202</v>
      </c>
      <c r="D85" s="525"/>
      <c r="E85" s="123">
        <v>1</v>
      </c>
      <c r="F85" s="226"/>
      <c r="G85" s="179"/>
      <c r="H85" s="180"/>
      <c r="I85" s="161"/>
      <c r="J85" s="162"/>
      <c r="K85" s="145" t="str">
        <f>IF(I85="〇",N85*J85,"")</f>
        <v/>
      </c>
      <c r="L85" s="136" t="s">
        <v>83</v>
      </c>
      <c r="M85" s="106">
        <v>1</v>
      </c>
      <c r="N85" s="107">
        <v>300</v>
      </c>
      <c r="O85" s="104"/>
      <c r="P85" s="104"/>
    </row>
    <row r="86" spans="2:16" ht="17.45" customHeight="1" x14ac:dyDescent="0.4">
      <c r="B86" s="77" t="s">
        <v>281</v>
      </c>
      <c r="C86" s="526" t="s">
        <v>282</v>
      </c>
      <c r="D86" s="526"/>
      <c r="E86" s="536">
        <v>45</v>
      </c>
      <c r="F86" s="574"/>
      <c r="G86" s="173" t="s">
        <v>13</v>
      </c>
      <c r="H86" s="174"/>
      <c r="I86" s="159"/>
      <c r="J86" s="227"/>
      <c r="K86" s="144" t="str">
        <f>IF(I86="〇",N86*J86,"")</f>
        <v/>
      </c>
      <c r="L86" s="134" t="s">
        <v>91</v>
      </c>
      <c r="M86" s="98">
        <v>45</v>
      </c>
      <c r="N86" s="99">
        <v>100</v>
      </c>
      <c r="O86" s="104"/>
      <c r="P86" s="104"/>
    </row>
    <row r="87" spans="2:16" ht="17.45" customHeight="1" x14ac:dyDescent="0.4">
      <c r="B87" s="93"/>
      <c r="C87" s="517" t="s">
        <v>283</v>
      </c>
      <c r="D87" s="517"/>
      <c r="E87" s="537"/>
      <c r="F87" s="575"/>
      <c r="G87" s="177" t="s">
        <v>13</v>
      </c>
      <c r="H87" s="178"/>
      <c r="I87" s="155"/>
      <c r="J87" s="156"/>
      <c r="K87" s="143" t="str">
        <f t="shared" ref="K87:K92" si="5">IF(I87="〇",N87*J87,"")</f>
        <v/>
      </c>
      <c r="L87" s="135" t="s">
        <v>91</v>
      </c>
      <c r="M87" s="100">
        <v>3</v>
      </c>
      <c r="N87" s="101">
        <v>1000</v>
      </c>
      <c r="O87" s="104"/>
      <c r="P87" s="104"/>
    </row>
    <row r="88" spans="2:16" ht="17.45" customHeight="1" thickBot="1" x14ac:dyDescent="0.45">
      <c r="B88" s="105"/>
      <c r="C88" s="525" t="s">
        <v>284</v>
      </c>
      <c r="D88" s="525"/>
      <c r="E88" s="123">
        <v>200</v>
      </c>
      <c r="F88" s="226"/>
      <c r="G88" s="179" t="s">
        <v>151</v>
      </c>
      <c r="H88" s="180"/>
      <c r="I88" s="161"/>
      <c r="J88" s="162"/>
      <c r="K88" s="145" t="str">
        <f t="shared" si="5"/>
        <v/>
      </c>
      <c r="L88" s="137" t="s">
        <v>91</v>
      </c>
      <c r="M88" s="108">
        <v>4</v>
      </c>
      <c r="N88" s="107">
        <v>1500</v>
      </c>
      <c r="O88" s="104"/>
      <c r="P88" s="104"/>
    </row>
    <row r="89" spans="2:16" ht="17.45" customHeight="1" x14ac:dyDescent="0.4">
      <c r="B89" s="93" t="s">
        <v>281</v>
      </c>
      <c r="C89" s="573" t="s">
        <v>27</v>
      </c>
      <c r="D89" s="573"/>
      <c r="E89" s="124">
        <v>10</v>
      </c>
      <c r="F89" s="223"/>
      <c r="G89" s="201" t="s">
        <v>28</v>
      </c>
      <c r="H89" s="202"/>
      <c r="I89" s="164"/>
      <c r="J89" s="228"/>
      <c r="K89" s="146" t="str">
        <f t="shared" si="5"/>
        <v/>
      </c>
      <c r="L89" s="138" t="s">
        <v>83</v>
      </c>
      <c r="M89" s="109">
        <v>10</v>
      </c>
      <c r="N89" s="110">
        <v>100</v>
      </c>
      <c r="O89" s="78"/>
      <c r="P89" s="78"/>
    </row>
    <row r="90" spans="2:16" ht="17.45" customHeight="1" x14ac:dyDescent="0.4">
      <c r="B90" s="93"/>
      <c r="C90" s="517" t="s">
        <v>29</v>
      </c>
      <c r="D90" s="517"/>
      <c r="E90" s="119">
        <v>20</v>
      </c>
      <c r="F90" s="218"/>
      <c r="G90" s="177" t="s">
        <v>30</v>
      </c>
      <c r="H90" s="178"/>
      <c r="I90" s="155"/>
      <c r="J90" s="156"/>
      <c r="K90" s="143" t="str">
        <f t="shared" si="5"/>
        <v/>
      </c>
      <c r="L90" s="135" t="s">
        <v>83</v>
      </c>
      <c r="M90" s="100">
        <v>20</v>
      </c>
      <c r="N90" s="101">
        <v>100</v>
      </c>
      <c r="O90" s="78"/>
      <c r="P90" s="78"/>
    </row>
    <row r="91" spans="2:16" ht="17.45" customHeight="1" x14ac:dyDescent="0.4">
      <c r="B91" s="93"/>
      <c r="C91" s="517" t="s">
        <v>285</v>
      </c>
      <c r="D91" s="517"/>
      <c r="E91" s="119">
        <v>50</v>
      </c>
      <c r="F91" s="218"/>
      <c r="G91" s="177"/>
      <c r="H91" s="178"/>
      <c r="I91" s="155"/>
      <c r="J91" s="156"/>
      <c r="K91" s="143" t="str">
        <f t="shared" si="5"/>
        <v/>
      </c>
      <c r="L91" s="135" t="s">
        <v>178</v>
      </c>
      <c r="M91" s="100">
        <v>50</v>
      </c>
      <c r="N91" s="101">
        <v>0</v>
      </c>
      <c r="O91" s="102"/>
      <c r="P91" s="102"/>
    </row>
    <row r="92" spans="2:16" ht="17.45" customHeight="1" x14ac:dyDescent="0.4">
      <c r="B92" s="93"/>
      <c r="C92" s="517" t="s">
        <v>298</v>
      </c>
      <c r="D92" s="517"/>
      <c r="E92" s="119">
        <v>20</v>
      </c>
      <c r="F92" s="218"/>
      <c r="G92" s="177"/>
      <c r="H92" s="178"/>
      <c r="I92" s="155"/>
      <c r="J92" s="156"/>
      <c r="K92" s="143" t="str">
        <f t="shared" si="5"/>
        <v/>
      </c>
      <c r="L92" s="135" t="s">
        <v>178</v>
      </c>
      <c r="M92" s="100">
        <v>10</v>
      </c>
      <c r="N92" s="101">
        <v>0</v>
      </c>
      <c r="O92" s="104"/>
      <c r="P92" s="104"/>
    </row>
    <row r="93" spans="2:16" ht="17.45" customHeight="1" x14ac:dyDescent="0.4">
      <c r="B93" s="93"/>
      <c r="C93" s="517" t="s">
        <v>286</v>
      </c>
      <c r="D93" s="517"/>
      <c r="E93" s="119">
        <v>35</v>
      </c>
      <c r="F93" s="225"/>
      <c r="G93" s="177"/>
      <c r="H93" s="178"/>
      <c r="I93" s="155"/>
      <c r="J93" s="156"/>
      <c r="K93" s="143" t="str">
        <f>IF(I93="〇",N93*J93,"")</f>
        <v/>
      </c>
      <c r="L93" s="135" t="s">
        <v>66</v>
      </c>
      <c r="M93" s="100">
        <v>35</v>
      </c>
      <c r="N93" s="101">
        <v>0</v>
      </c>
      <c r="O93" s="104"/>
      <c r="P93" s="104"/>
    </row>
    <row r="94" spans="2:16" ht="17.45" customHeight="1" thickBot="1" x14ac:dyDescent="0.45">
      <c r="B94" s="105"/>
      <c r="C94" s="517" t="s">
        <v>321</v>
      </c>
      <c r="D94" s="517"/>
      <c r="E94" s="119">
        <v>50</v>
      </c>
      <c r="F94" s="226"/>
      <c r="G94" s="177"/>
      <c r="H94" s="178"/>
      <c r="I94" s="155"/>
      <c r="J94" s="156"/>
      <c r="K94" s="143" t="str">
        <f>IF(I94="〇",N94*J94,"")</f>
        <v/>
      </c>
      <c r="L94" s="135" t="s">
        <v>178</v>
      </c>
      <c r="M94" s="100">
        <v>50</v>
      </c>
      <c r="N94" s="101">
        <v>0</v>
      </c>
      <c r="O94" s="104"/>
      <c r="P94" s="104"/>
    </row>
    <row r="95" spans="2:16" ht="17.45" customHeight="1" x14ac:dyDescent="0.4">
      <c r="B95" s="77" t="s">
        <v>281</v>
      </c>
      <c r="C95" s="526" t="s">
        <v>290</v>
      </c>
      <c r="D95" s="526"/>
      <c r="E95" s="113">
        <v>1</v>
      </c>
      <c r="F95" s="223"/>
      <c r="G95" s="173"/>
      <c r="H95" s="174"/>
      <c r="I95" s="159"/>
      <c r="J95" s="152"/>
      <c r="K95" s="144" t="str">
        <f>IF(I95="〇",N95*J95,"")</f>
        <v/>
      </c>
      <c r="L95" s="134" t="s">
        <v>82</v>
      </c>
      <c r="M95" s="98">
        <v>1</v>
      </c>
      <c r="N95" s="99">
        <v>500</v>
      </c>
      <c r="O95" s="104"/>
      <c r="P95" s="104"/>
    </row>
    <row r="96" spans="2:16" ht="17.45" customHeight="1" x14ac:dyDescent="0.4">
      <c r="B96" s="93"/>
      <c r="C96" s="528" t="s">
        <v>291</v>
      </c>
      <c r="D96" s="528"/>
      <c r="E96" s="118">
        <v>1</v>
      </c>
      <c r="F96" s="218"/>
      <c r="G96" s="189"/>
      <c r="H96" s="200"/>
      <c r="I96" s="153"/>
      <c r="J96" s="154"/>
      <c r="K96" s="142" t="str">
        <f t="shared" ref="K96" si="6">IF(I96="〇",N96*J96,"")</f>
        <v/>
      </c>
      <c r="L96" s="139" t="s">
        <v>82</v>
      </c>
      <c r="M96" s="111">
        <v>1</v>
      </c>
      <c r="N96" s="112">
        <v>200</v>
      </c>
      <c r="O96" s="104"/>
      <c r="P96" s="104"/>
    </row>
    <row r="97" spans="2:16" ht="17.45" customHeight="1" thickBot="1" x14ac:dyDescent="0.45">
      <c r="B97" s="93"/>
      <c r="C97" s="528" t="s">
        <v>296</v>
      </c>
      <c r="D97" s="528"/>
      <c r="E97" s="118">
        <v>6</v>
      </c>
      <c r="F97" s="226"/>
      <c r="G97" s="189"/>
      <c r="H97" s="200"/>
      <c r="I97" s="153"/>
      <c r="J97" s="154"/>
      <c r="K97" s="142" t="str">
        <f t="shared" ref="K97:K102" si="7">IF(I97="〇",N97*J97,"")</f>
        <v/>
      </c>
      <c r="L97" s="139" t="s">
        <v>83</v>
      </c>
      <c r="M97" s="111">
        <v>6</v>
      </c>
      <c r="N97" s="112">
        <v>100</v>
      </c>
      <c r="O97" s="104"/>
      <c r="P97" s="104"/>
    </row>
    <row r="98" spans="2:16" ht="17.45" customHeight="1" x14ac:dyDescent="0.4">
      <c r="B98" s="90" t="s">
        <v>281</v>
      </c>
      <c r="C98" s="522" t="s">
        <v>295</v>
      </c>
      <c r="D98" s="518"/>
      <c r="E98" s="117">
        <v>50</v>
      </c>
      <c r="F98" s="223"/>
      <c r="G98" s="187"/>
      <c r="H98" s="195"/>
      <c r="I98" s="519"/>
      <c r="J98" s="547"/>
      <c r="K98" s="540" t="str">
        <f>IF(I98="〇",N98*J98,"")</f>
        <v/>
      </c>
      <c r="L98" s="513" t="s">
        <v>90</v>
      </c>
      <c r="M98" s="515">
        <v>50</v>
      </c>
      <c r="N98" s="542">
        <v>100</v>
      </c>
      <c r="O98" s="78"/>
      <c r="P98" s="78"/>
    </row>
    <row r="99" spans="2:16" ht="17.45" customHeight="1" x14ac:dyDescent="0.4">
      <c r="B99" s="87"/>
      <c r="C99" s="60"/>
      <c r="D99" s="57" t="s">
        <v>293</v>
      </c>
      <c r="E99" s="114">
        <v>50</v>
      </c>
      <c r="F99" s="219"/>
      <c r="G99" s="175" t="s">
        <v>147</v>
      </c>
      <c r="H99" s="176"/>
      <c r="I99" s="520"/>
      <c r="J99" s="548"/>
      <c r="K99" s="541"/>
      <c r="L99" s="514"/>
      <c r="M99" s="509"/>
      <c r="N99" s="511"/>
      <c r="O99" s="78"/>
      <c r="P99" s="78"/>
    </row>
    <row r="100" spans="2:16" ht="17.45" customHeight="1" x14ac:dyDescent="0.4">
      <c r="B100" s="87"/>
      <c r="C100" s="60"/>
      <c r="D100" s="63" t="s">
        <v>294</v>
      </c>
      <c r="E100" s="122">
        <v>10</v>
      </c>
      <c r="F100" s="219"/>
      <c r="G100" s="196"/>
      <c r="H100" s="197"/>
      <c r="I100" s="520"/>
      <c r="J100" s="548"/>
      <c r="K100" s="541"/>
      <c r="L100" s="514"/>
      <c r="M100" s="509"/>
      <c r="N100" s="511">
        <v>0</v>
      </c>
      <c r="O100" s="78"/>
      <c r="P100" s="78"/>
    </row>
    <row r="101" spans="2:16" ht="17.45" customHeight="1" x14ac:dyDescent="0.4">
      <c r="B101" s="93"/>
      <c r="C101" s="516" t="s">
        <v>292</v>
      </c>
      <c r="D101" s="517"/>
      <c r="E101" s="119">
        <v>1</v>
      </c>
      <c r="F101" s="218"/>
      <c r="G101" s="177" t="s">
        <v>203</v>
      </c>
      <c r="H101" s="178"/>
      <c r="I101" s="155"/>
      <c r="J101" s="156"/>
      <c r="K101" s="143" t="str">
        <f t="shared" ref="K101" si="8">IF(I101="〇",N101*J101,"")</f>
        <v/>
      </c>
      <c r="L101" s="135" t="s">
        <v>60</v>
      </c>
      <c r="M101" s="100">
        <v>1</v>
      </c>
      <c r="N101" s="101">
        <v>100</v>
      </c>
      <c r="O101" s="104"/>
      <c r="P101" s="104"/>
    </row>
    <row r="102" spans="2:16" ht="17.45" customHeight="1" thickBot="1" x14ac:dyDescent="0.45">
      <c r="B102" s="105"/>
      <c r="C102" s="525" t="s">
        <v>307</v>
      </c>
      <c r="D102" s="525"/>
      <c r="E102" s="123">
        <v>10</v>
      </c>
      <c r="F102" s="226"/>
      <c r="G102" s="179"/>
      <c r="H102" s="180"/>
      <c r="I102" s="161"/>
      <c r="J102" s="162"/>
      <c r="K102" s="145" t="str">
        <f t="shared" si="7"/>
        <v/>
      </c>
      <c r="L102" s="137" t="s">
        <v>62</v>
      </c>
      <c r="M102" s="108">
        <v>1</v>
      </c>
      <c r="N102" s="107">
        <v>0</v>
      </c>
      <c r="O102" s="104"/>
      <c r="P102" s="104"/>
    </row>
    <row r="103" spans="2:16" ht="27" customHeight="1" x14ac:dyDescent="0.4">
      <c r="B103" s="77" t="s">
        <v>281</v>
      </c>
      <c r="C103" s="526" t="s">
        <v>302</v>
      </c>
      <c r="D103" s="526"/>
      <c r="E103" s="113">
        <v>2</v>
      </c>
      <c r="F103" s="223"/>
      <c r="G103" s="173" t="s">
        <v>155</v>
      </c>
      <c r="H103" s="174"/>
      <c r="I103" s="159"/>
      <c r="J103" s="209"/>
      <c r="K103" s="144" t="str">
        <f>IF(I103="〇",N103*J103,"")</f>
        <v/>
      </c>
      <c r="L103" s="134" t="s">
        <v>300</v>
      </c>
      <c r="M103" s="98">
        <v>2</v>
      </c>
      <c r="N103" s="99">
        <v>3000</v>
      </c>
      <c r="O103" s="104"/>
      <c r="P103" s="104"/>
    </row>
    <row r="104" spans="2:16" ht="27" customHeight="1" x14ac:dyDescent="0.4">
      <c r="B104" s="93"/>
      <c r="C104" s="528" t="s">
        <v>303</v>
      </c>
      <c r="D104" s="528"/>
      <c r="E104" s="118">
        <v>8</v>
      </c>
      <c r="F104" s="218"/>
      <c r="G104" s="189" t="s">
        <v>156</v>
      </c>
      <c r="H104" s="200"/>
      <c r="I104" s="153"/>
      <c r="J104" s="154"/>
      <c r="K104" s="142" t="str">
        <f t="shared" ref="K104:K105" si="9">IF(I104="〇",N104*J104,"")</f>
        <v/>
      </c>
      <c r="L104" s="139" t="s">
        <v>300</v>
      </c>
      <c r="M104" s="111">
        <v>8</v>
      </c>
      <c r="N104" s="112">
        <v>1500</v>
      </c>
      <c r="O104" s="104"/>
      <c r="P104" s="104"/>
    </row>
    <row r="105" spans="2:16" ht="17.45" customHeight="1" thickBot="1" x14ac:dyDescent="0.45">
      <c r="B105" s="105"/>
      <c r="C105" s="525" t="s">
        <v>297</v>
      </c>
      <c r="D105" s="525"/>
      <c r="E105" s="123">
        <v>5</v>
      </c>
      <c r="F105" s="226"/>
      <c r="G105" s="203" t="s">
        <v>158</v>
      </c>
      <c r="H105" s="200"/>
      <c r="I105" s="161"/>
      <c r="J105" s="162"/>
      <c r="K105" s="147" t="str">
        <f t="shared" si="9"/>
        <v/>
      </c>
      <c r="L105" s="137" t="s">
        <v>300</v>
      </c>
      <c r="M105" s="108">
        <v>5</v>
      </c>
      <c r="N105" s="107">
        <v>2000</v>
      </c>
      <c r="O105" s="104"/>
      <c r="P105" s="104"/>
    </row>
    <row r="106" spans="2:16" ht="27" customHeight="1" thickTop="1" thickBot="1" x14ac:dyDescent="0.45">
      <c r="G106" s="555" t="s">
        <v>305</v>
      </c>
      <c r="H106" s="556"/>
      <c r="I106" s="556"/>
      <c r="J106" s="557"/>
      <c r="K106" s="130">
        <f>SUM(K6:K105)</f>
        <v>0</v>
      </c>
    </row>
    <row r="107" spans="2:16" ht="17.45" customHeight="1" thickTop="1" thickBot="1" x14ac:dyDescent="0.45">
      <c r="B107" s="241" t="s">
        <v>332</v>
      </c>
      <c r="G107" s="181"/>
      <c r="H107" s="182"/>
      <c r="K107" s="148"/>
    </row>
    <row r="108" spans="2:16" ht="26.1" customHeight="1" thickBot="1" x14ac:dyDescent="0.45">
      <c r="B108" s="73" t="s">
        <v>54</v>
      </c>
      <c r="C108" s="546" t="s">
        <v>311</v>
      </c>
      <c r="D108" s="546"/>
      <c r="E108" s="74"/>
      <c r="F108" s="74"/>
      <c r="G108" s="75"/>
      <c r="H108" s="247" t="s">
        <v>306</v>
      </c>
      <c r="I108" s="248" t="s">
        <v>330</v>
      </c>
      <c r="J108" s="249" t="s">
        <v>331</v>
      </c>
      <c r="K108" s="250" t="s">
        <v>174</v>
      </c>
      <c r="L108" s="243" t="s">
        <v>1</v>
      </c>
      <c r="M108" s="75" t="s">
        <v>312</v>
      </c>
      <c r="N108" s="76" t="s">
        <v>175</v>
      </c>
    </row>
    <row r="109" spans="2:16" ht="27" customHeight="1" x14ac:dyDescent="0.4">
      <c r="B109" s="77" t="s">
        <v>281</v>
      </c>
      <c r="C109" s="522" t="s">
        <v>328</v>
      </c>
      <c r="D109" s="529"/>
      <c r="E109" s="232">
        <v>6</v>
      </c>
      <c r="F109" s="214"/>
      <c r="G109" s="480" t="s">
        <v>309</v>
      </c>
      <c r="H109" s="482"/>
      <c r="I109" s="484">
        <v>12</v>
      </c>
      <c r="J109" s="486"/>
      <c r="K109" s="476" t="str">
        <f>IF(H109="〇",I109*J109*N109,"")</f>
        <v/>
      </c>
      <c r="L109" s="505" t="s">
        <v>308</v>
      </c>
      <c r="M109" s="507">
        <v>12</v>
      </c>
      <c r="N109" s="468">
        <v>100</v>
      </c>
    </row>
    <row r="110" spans="2:16" ht="27" customHeight="1" x14ac:dyDescent="0.4">
      <c r="B110" s="93"/>
      <c r="C110" s="530"/>
      <c r="D110" s="531"/>
      <c r="E110" s="231">
        <v>6</v>
      </c>
      <c r="F110" s="218"/>
      <c r="G110" s="481"/>
      <c r="H110" s="483"/>
      <c r="I110" s="485"/>
      <c r="J110" s="487"/>
      <c r="K110" s="477"/>
      <c r="L110" s="506"/>
      <c r="M110" s="508"/>
      <c r="N110" s="469"/>
    </row>
    <row r="111" spans="2:16" ht="27" customHeight="1" x14ac:dyDescent="0.4">
      <c r="B111" s="93"/>
      <c r="C111" s="532" t="s">
        <v>329</v>
      </c>
      <c r="D111" s="533"/>
      <c r="E111" s="234">
        <v>4</v>
      </c>
      <c r="F111" s="230"/>
      <c r="G111" s="488" t="s">
        <v>310</v>
      </c>
      <c r="H111" s="494"/>
      <c r="I111" s="492">
        <v>10</v>
      </c>
      <c r="J111" s="490"/>
      <c r="K111" s="478" t="str">
        <f>IF(H112="〇",I112*J112*N111,"")</f>
        <v/>
      </c>
      <c r="L111" s="470" t="s">
        <v>308</v>
      </c>
      <c r="M111" s="472">
        <v>8</v>
      </c>
      <c r="N111" s="474">
        <v>100</v>
      </c>
    </row>
    <row r="112" spans="2:16" ht="27" customHeight="1" thickBot="1" x14ac:dyDescent="0.45">
      <c r="B112" s="105"/>
      <c r="C112" s="534"/>
      <c r="D112" s="535"/>
      <c r="E112" s="233">
        <v>4</v>
      </c>
      <c r="F112" s="215"/>
      <c r="G112" s="489"/>
      <c r="H112" s="495"/>
      <c r="I112" s="493"/>
      <c r="J112" s="491"/>
      <c r="K112" s="479"/>
      <c r="L112" s="471"/>
      <c r="M112" s="473"/>
      <c r="N112" s="475"/>
    </row>
    <row r="113" spans="2:17" ht="27" customHeight="1" thickTop="1" thickBot="1" x14ac:dyDescent="0.45">
      <c r="G113" s="555" t="s">
        <v>305</v>
      </c>
      <c r="H113" s="556"/>
      <c r="I113" s="556"/>
      <c r="J113" s="557"/>
      <c r="K113" s="130">
        <f>SUM(K109:K111)</f>
        <v>0</v>
      </c>
    </row>
    <row r="114" spans="2:17" ht="17.45" customHeight="1" thickTop="1" thickBot="1" x14ac:dyDescent="0.45">
      <c r="B114" s="240" t="s">
        <v>299</v>
      </c>
      <c r="G114" s="185"/>
      <c r="H114" s="186"/>
      <c r="K114" s="148"/>
    </row>
    <row r="115" spans="2:17" ht="17.45" customHeight="1" x14ac:dyDescent="0.4">
      <c r="B115" s="77" t="s">
        <v>299</v>
      </c>
      <c r="C115" s="554" t="s">
        <v>263</v>
      </c>
      <c r="D115" s="526"/>
      <c r="E115" s="117">
        <v>1</v>
      </c>
      <c r="F115" s="211"/>
      <c r="G115" s="187" t="s">
        <v>256</v>
      </c>
      <c r="H115" s="188"/>
      <c r="I115" s="165"/>
      <c r="J115" s="152"/>
      <c r="K115" s="141" t="str">
        <f>IF(I115="〇",N115*J115,"")</f>
        <v/>
      </c>
      <c r="L115" s="131" t="s">
        <v>82</v>
      </c>
      <c r="M115" s="91">
        <v>1</v>
      </c>
      <c r="N115" s="92">
        <v>15000</v>
      </c>
      <c r="Q115" s="172"/>
    </row>
    <row r="116" spans="2:17" ht="17.45" customHeight="1" x14ac:dyDescent="0.4">
      <c r="B116" s="93"/>
      <c r="C116" s="516" t="s">
        <v>264</v>
      </c>
      <c r="D116" s="517"/>
      <c r="E116" s="118">
        <v>1</v>
      </c>
      <c r="F116" s="212"/>
      <c r="G116" s="189" t="s">
        <v>258</v>
      </c>
      <c r="H116" s="190"/>
      <c r="I116" s="166"/>
      <c r="J116" s="156"/>
      <c r="K116" s="142" t="str">
        <f>IF(I116="〇",N116*J116,"")</f>
        <v/>
      </c>
      <c r="L116" s="132" t="s">
        <v>82</v>
      </c>
      <c r="M116" s="94">
        <v>1</v>
      </c>
      <c r="N116" s="95">
        <v>12000</v>
      </c>
      <c r="Q116" s="172"/>
    </row>
    <row r="117" spans="2:17" ht="17.45" customHeight="1" x14ac:dyDescent="0.4">
      <c r="B117" s="93"/>
      <c r="C117" s="516" t="s">
        <v>265</v>
      </c>
      <c r="D117" s="517"/>
      <c r="E117" s="118">
        <v>1</v>
      </c>
      <c r="F117" s="212"/>
      <c r="G117" s="189" t="s">
        <v>257</v>
      </c>
      <c r="H117" s="190"/>
      <c r="I117" s="166"/>
      <c r="J117" s="156"/>
      <c r="K117" s="142" t="str">
        <f t="shared" ref="K117:K121" si="10">IF(I117="〇",N117*J117,"")</f>
        <v/>
      </c>
      <c r="L117" s="132" t="s">
        <v>82</v>
      </c>
      <c r="M117" s="94">
        <v>1</v>
      </c>
      <c r="N117" s="95">
        <v>9600</v>
      </c>
      <c r="Q117" s="172"/>
    </row>
    <row r="118" spans="2:17" ht="17.45" customHeight="1" x14ac:dyDescent="0.4">
      <c r="B118" s="93"/>
      <c r="C118" s="516" t="s">
        <v>266</v>
      </c>
      <c r="D118" s="517"/>
      <c r="E118" s="118">
        <v>2</v>
      </c>
      <c r="F118" s="212"/>
      <c r="G118" s="189" t="s">
        <v>259</v>
      </c>
      <c r="H118" s="190"/>
      <c r="I118" s="166"/>
      <c r="J118" s="156"/>
      <c r="K118" s="142" t="str">
        <f t="shared" si="10"/>
        <v/>
      </c>
      <c r="L118" s="132" t="s">
        <v>82</v>
      </c>
      <c r="M118" s="94">
        <v>2</v>
      </c>
      <c r="N118" s="95">
        <v>7200</v>
      </c>
      <c r="Q118" s="172"/>
    </row>
    <row r="119" spans="2:17" ht="17.45" customHeight="1" x14ac:dyDescent="0.4">
      <c r="B119" s="93"/>
      <c r="C119" s="516" t="s">
        <v>267</v>
      </c>
      <c r="D119" s="517"/>
      <c r="E119" s="118">
        <v>1</v>
      </c>
      <c r="F119" s="212"/>
      <c r="G119" s="189" t="s">
        <v>268</v>
      </c>
      <c r="H119" s="190"/>
      <c r="I119" s="166"/>
      <c r="J119" s="156"/>
      <c r="K119" s="142" t="str">
        <f t="shared" si="10"/>
        <v/>
      </c>
      <c r="L119" s="132" t="s">
        <v>82</v>
      </c>
      <c r="M119" s="94">
        <v>1</v>
      </c>
      <c r="N119" s="95">
        <v>14400</v>
      </c>
      <c r="Q119" s="172"/>
    </row>
    <row r="120" spans="2:17" ht="17.45" customHeight="1" x14ac:dyDescent="0.4">
      <c r="B120" s="93"/>
      <c r="C120" s="516" t="s">
        <v>269</v>
      </c>
      <c r="D120" s="517"/>
      <c r="E120" s="118">
        <v>1</v>
      </c>
      <c r="F120" s="212"/>
      <c r="G120" s="189" t="s">
        <v>270</v>
      </c>
      <c r="H120" s="190"/>
      <c r="I120" s="166"/>
      <c r="J120" s="156"/>
      <c r="K120" s="142" t="str">
        <f t="shared" si="10"/>
        <v/>
      </c>
      <c r="L120" s="132" t="s">
        <v>82</v>
      </c>
      <c r="M120" s="94">
        <v>1</v>
      </c>
      <c r="N120" s="95">
        <v>12600</v>
      </c>
      <c r="Q120" s="172"/>
    </row>
    <row r="121" spans="2:17" ht="17.45" customHeight="1" x14ac:dyDescent="0.4">
      <c r="B121" s="93"/>
      <c r="C121" s="516" t="s">
        <v>271</v>
      </c>
      <c r="D121" s="517"/>
      <c r="E121" s="118">
        <v>1</v>
      </c>
      <c r="F121" s="212"/>
      <c r="G121" s="189" t="s">
        <v>272</v>
      </c>
      <c r="H121" s="190"/>
      <c r="I121" s="166"/>
      <c r="J121" s="156"/>
      <c r="K121" s="142" t="str">
        <f t="shared" si="10"/>
        <v/>
      </c>
      <c r="L121" s="132" t="s">
        <v>82</v>
      </c>
      <c r="M121" s="94">
        <v>1</v>
      </c>
      <c r="N121" s="95">
        <v>8400</v>
      </c>
      <c r="Q121" s="172"/>
    </row>
    <row r="122" spans="2:17" ht="17.45" customHeight="1" thickBot="1" x14ac:dyDescent="0.45">
      <c r="B122" s="105"/>
      <c r="C122" s="561" t="s">
        <v>273</v>
      </c>
      <c r="D122" s="525"/>
      <c r="E122" s="123">
        <v>25</v>
      </c>
      <c r="F122" s="215"/>
      <c r="G122" s="179" t="s">
        <v>256</v>
      </c>
      <c r="H122" s="191"/>
      <c r="I122" s="167"/>
      <c r="J122" s="163"/>
      <c r="K122" s="145" t="str">
        <f>IF(I122="〇",N122*J122,"")</f>
        <v/>
      </c>
      <c r="L122" s="136" t="s">
        <v>83</v>
      </c>
      <c r="M122" s="106">
        <v>25</v>
      </c>
      <c r="N122" s="125">
        <v>600</v>
      </c>
      <c r="O122" s="78"/>
      <c r="P122" s="78"/>
      <c r="Q122" s="172"/>
    </row>
    <row r="123" spans="2:17" ht="17.45" customHeight="1" x14ac:dyDescent="0.4">
      <c r="B123" s="77" t="s">
        <v>299</v>
      </c>
      <c r="C123" s="526" t="s">
        <v>282</v>
      </c>
      <c r="D123" s="526"/>
      <c r="E123" s="113">
        <v>1</v>
      </c>
      <c r="F123" s="214"/>
      <c r="G123" s="173" t="s">
        <v>13</v>
      </c>
      <c r="H123" s="192"/>
      <c r="I123" s="168"/>
      <c r="J123" s="160"/>
      <c r="K123" s="142" t="str">
        <f t="shared" ref="K123:K126" si="11">IF(I123="〇",N123*J123,"")</f>
        <v/>
      </c>
      <c r="L123" s="134" t="s">
        <v>91</v>
      </c>
      <c r="M123" s="94">
        <v>1</v>
      </c>
      <c r="N123" s="99">
        <v>400</v>
      </c>
    </row>
    <row r="124" spans="2:17" ht="17.45" customHeight="1" x14ac:dyDescent="0.4">
      <c r="B124" s="93"/>
      <c r="C124" s="517" t="s">
        <v>283</v>
      </c>
      <c r="D124" s="517"/>
      <c r="E124" s="119">
        <v>1</v>
      </c>
      <c r="F124" s="213"/>
      <c r="G124" s="177" t="s">
        <v>13</v>
      </c>
      <c r="H124" s="193"/>
      <c r="I124" s="169"/>
      <c r="J124" s="158"/>
      <c r="K124" s="142" t="str">
        <f t="shared" si="11"/>
        <v/>
      </c>
      <c r="L124" s="135" t="s">
        <v>91</v>
      </c>
      <c r="M124" s="94">
        <v>1</v>
      </c>
      <c r="N124" s="101">
        <v>2000</v>
      </c>
    </row>
    <row r="125" spans="2:17" ht="17.45" customHeight="1" thickBot="1" x14ac:dyDescent="0.45">
      <c r="B125" s="93"/>
      <c r="C125" s="528" t="s">
        <v>284</v>
      </c>
      <c r="D125" s="528"/>
      <c r="E125" s="118">
        <v>1</v>
      </c>
      <c r="F125" s="212"/>
      <c r="G125" s="189" t="s">
        <v>151</v>
      </c>
      <c r="H125" s="190"/>
      <c r="I125" s="166"/>
      <c r="J125" s="157"/>
      <c r="K125" s="142" t="str">
        <f t="shared" si="11"/>
        <v/>
      </c>
      <c r="L125" s="139" t="s">
        <v>91</v>
      </c>
      <c r="M125" s="94">
        <v>1</v>
      </c>
      <c r="N125" s="112">
        <v>4000</v>
      </c>
    </row>
    <row r="126" spans="2:17" ht="17.45" customHeight="1" thickBot="1" x14ac:dyDescent="0.45">
      <c r="B126" s="126" t="s">
        <v>299</v>
      </c>
      <c r="C126" s="558" t="s">
        <v>301</v>
      </c>
      <c r="D126" s="558"/>
      <c r="E126" s="127">
        <v>1</v>
      </c>
      <c r="F126" s="216"/>
      <c r="G126" s="194"/>
      <c r="H126" s="188"/>
      <c r="I126" s="170"/>
      <c r="J126" s="171"/>
      <c r="K126" s="150" t="str">
        <f t="shared" si="11"/>
        <v/>
      </c>
      <c r="L126" s="140" t="s">
        <v>82</v>
      </c>
      <c r="M126" s="128">
        <v>1</v>
      </c>
      <c r="N126" s="129">
        <v>20000</v>
      </c>
    </row>
    <row r="127" spans="2:17" ht="27" customHeight="1" thickTop="1" thickBot="1" x14ac:dyDescent="0.45">
      <c r="G127" s="555" t="s">
        <v>305</v>
      </c>
      <c r="H127" s="556"/>
      <c r="I127" s="556"/>
      <c r="J127" s="557"/>
      <c r="K127" s="130">
        <f>SUM(K115:K126)</f>
        <v>0</v>
      </c>
    </row>
    <row r="128" spans="2:17" ht="17.45" customHeight="1" thickTop="1" thickBot="1" x14ac:dyDescent="0.45">
      <c r="G128" s="181"/>
      <c r="H128" s="182"/>
      <c r="K128" s="149"/>
    </row>
    <row r="129" spans="7:11" ht="27" customHeight="1" thickTop="1" thickBot="1" x14ac:dyDescent="0.45">
      <c r="G129" s="555" t="s">
        <v>304</v>
      </c>
      <c r="H129" s="556"/>
      <c r="I129" s="556"/>
      <c r="J129" s="557"/>
      <c r="K129" s="130">
        <f>+K106+K113+K127</f>
        <v>0</v>
      </c>
    </row>
    <row r="130" spans="7:11" ht="9.9499999999999993" customHeight="1" thickTop="1" x14ac:dyDescent="0.4"/>
    <row r="131" spans="7:11" ht="9.9499999999999993" customHeight="1" x14ac:dyDescent="0.4"/>
    <row r="132" spans="7:11" ht="9.9499999999999993" customHeight="1" x14ac:dyDescent="0.4"/>
    <row r="133" spans="7:11" ht="9.9499999999999993" customHeight="1" x14ac:dyDescent="0.4"/>
    <row r="134" spans="7:11" ht="9.9499999999999993" customHeight="1" x14ac:dyDescent="0.4"/>
    <row r="135" spans="7:11" ht="9.9499999999999993" customHeight="1" x14ac:dyDescent="0.4"/>
    <row r="136" spans="7:11" ht="9.9499999999999993" customHeight="1" x14ac:dyDescent="0.4"/>
    <row r="137" spans="7:11" ht="9.9499999999999993" customHeight="1" x14ac:dyDescent="0.4"/>
    <row r="138" spans="7:11" ht="9.9499999999999993" customHeight="1" x14ac:dyDescent="0.4"/>
    <row r="139" spans="7:11" ht="9.9499999999999993" customHeight="1" x14ac:dyDescent="0.4"/>
    <row r="140" spans="7:11" ht="9.9499999999999993" customHeight="1" x14ac:dyDescent="0.4"/>
    <row r="141" spans="7:11" ht="9.9499999999999993" customHeight="1" x14ac:dyDescent="0.4"/>
    <row r="142" spans="7:11" ht="9.9499999999999993" customHeight="1" x14ac:dyDescent="0.4"/>
    <row r="143" spans="7:11" ht="9.9499999999999993" customHeight="1" x14ac:dyDescent="0.4"/>
    <row r="144" spans="7:11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15.95" customHeight="1" x14ac:dyDescent="0.4"/>
    <row r="157" ht="15.95" customHeight="1" x14ac:dyDescent="0.4"/>
    <row r="158" ht="15.95" customHeight="1" x14ac:dyDescent="0.4"/>
    <row r="159" ht="15.95" customHeight="1" x14ac:dyDescent="0.4"/>
    <row r="160" ht="15.95" customHeight="1" x14ac:dyDescent="0.4"/>
    <row r="161" ht="15.95" customHeight="1" x14ac:dyDescent="0.4"/>
    <row r="162" ht="15.95" customHeight="1" x14ac:dyDescent="0.4"/>
    <row r="163" ht="15.95" customHeight="1" x14ac:dyDescent="0.4"/>
    <row r="164" ht="15.95" customHeight="1" x14ac:dyDescent="0.4"/>
    <row r="165" ht="15.95" customHeight="1" x14ac:dyDescent="0.4"/>
    <row r="166" ht="15.95" customHeight="1" x14ac:dyDescent="0.4"/>
    <row r="167" ht="15.95" customHeight="1" x14ac:dyDescent="0.4"/>
    <row r="168" ht="15.95" customHeight="1" x14ac:dyDescent="0.4"/>
    <row r="169" ht="15.95" customHeight="1" x14ac:dyDescent="0.4"/>
    <row r="170" ht="15.95" customHeight="1" x14ac:dyDescent="0.4"/>
    <row r="171" ht="15.95" customHeight="1" x14ac:dyDescent="0.4"/>
    <row r="172" ht="15.95" customHeight="1" x14ac:dyDescent="0.4"/>
    <row r="173" ht="15.95" customHeight="1" x14ac:dyDescent="0.4"/>
    <row r="174" ht="15.95" customHeight="1" x14ac:dyDescent="0.4"/>
    <row r="175" ht="15.95" customHeight="1" x14ac:dyDescent="0.4"/>
    <row r="176" ht="15.95" customHeight="1" x14ac:dyDescent="0.4"/>
    <row r="177" ht="15.95" customHeight="1" x14ac:dyDescent="0.4"/>
    <row r="178" ht="15.95" customHeight="1" x14ac:dyDescent="0.4"/>
    <row r="179" ht="15.95" customHeight="1" x14ac:dyDescent="0.4"/>
    <row r="180" ht="15.95" customHeight="1" x14ac:dyDescent="0.4"/>
    <row r="181" ht="15.95" customHeight="1" x14ac:dyDescent="0.4"/>
    <row r="182" ht="15.95" customHeight="1" x14ac:dyDescent="0.4"/>
    <row r="183" ht="15.95" customHeight="1" x14ac:dyDescent="0.4"/>
    <row r="184" ht="15.95" customHeight="1" x14ac:dyDescent="0.4"/>
    <row r="185" ht="15.95" customHeight="1" x14ac:dyDescent="0.4"/>
    <row r="186" ht="15.95" customHeight="1" x14ac:dyDescent="0.4"/>
    <row r="187" ht="15.95" customHeight="1" x14ac:dyDescent="0.4"/>
    <row r="188" ht="15.95" customHeight="1" x14ac:dyDescent="0.4"/>
    <row r="189" ht="15.95" customHeight="1" x14ac:dyDescent="0.4"/>
    <row r="190" ht="15.95" customHeight="1" x14ac:dyDescent="0.4"/>
    <row r="191" ht="15.95" customHeight="1" x14ac:dyDescent="0.4"/>
  </sheetData>
  <autoFilter ref="A5:R106" xr:uid="{15357AED-04EB-4814-B031-A7AF0E1D4B2C}">
    <filterColumn colId="2" showButton="0"/>
    <filterColumn colId="6" showButton="0"/>
  </autoFilter>
  <mergeCells count="151">
    <mergeCell ref="L2:L3"/>
    <mergeCell ref="M2:N3"/>
    <mergeCell ref="E2:G2"/>
    <mergeCell ref="E3:G3"/>
    <mergeCell ref="H2:K2"/>
    <mergeCell ref="C108:D108"/>
    <mergeCell ref="G113:J113"/>
    <mergeCell ref="K98:K100"/>
    <mergeCell ref="N98:N100"/>
    <mergeCell ref="C92:D92"/>
    <mergeCell ref="C89:D89"/>
    <mergeCell ref="C90:D90"/>
    <mergeCell ref="C91:D91"/>
    <mergeCell ref="I66:I69"/>
    <mergeCell ref="J66:J69"/>
    <mergeCell ref="K66:K69"/>
    <mergeCell ref="L66:L69"/>
    <mergeCell ref="M66:M69"/>
    <mergeCell ref="N66:N69"/>
    <mergeCell ref="F86:F87"/>
    <mergeCell ref="I77:I83"/>
    <mergeCell ref="J77:J83"/>
    <mergeCell ref="C104:D104"/>
    <mergeCell ref="J98:J100"/>
    <mergeCell ref="G129:J129"/>
    <mergeCell ref="G127:J127"/>
    <mergeCell ref="G106:J106"/>
    <mergeCell ref="C126:D126"/>
    <mergeCell ref="B2:D3"/>
    <mergeCell ref="C122:D122"/>
    <mergeCell ref="C123:D123"/>
    <mergeCell ref="C124:D124"/>
    <mergeCell ref="C125:D125"/>
    <mergeCell ref="C117:D117"/>
    <mergeCell ref="C118:D118"/>
    <mergeCell ref="C119:D119"/>
    <mergeCell ref="C120:D120"/>
    <mergeCell ref="C121:D121"/>
    <mergeCell ref="C96:D96"/>
    <mergeCell ref="C103:D103"/>
    <mergeCell ref="C64:D64"/>
    <mergeCell ref="C65:D65"/>
    <mergeCell ref="C95:D95"/>
    <mergeCell ref="C97:D97"/>
    <mergeCell ref="C76:D76"/>
    <mergeCell ref="C84:D84"/>
    <mergeCell ref="C87:D87"/>
    <mergeCell ref="C88:D88"/>
    <mergeCell ref="C115:D115"/>
    <mergeCell ref="K17:K24"/>
    <mergeCell ref="L17:L24"/>
    <mergeCell ref="M17:M24"/>
    <mergeCell ref="N17:N24"/>
    <mergeCell ref="J32:J36"/>
    <mergeCell ref="K32:K36"/>
    <mergeCell ref="L32:L36"/>
    <mergeCell ref="M32:M36"/>
    <mergeCell ref="J17:J24"/>
    <mergeCell ref="J45:J55"/>
    <mergeCell ref="C56:D56"/>
    <mergeCell ref="C58:D58"/>
    <mergeCell ref="C59:D59"/>
    <mergeCell ref="C57:D57"/>
    <mergeCell ref="C43:D43"/>
    <mergeCell ref="J60:J62"/>
    <mergeCell ref="K60:K62"/>
    <mergeCell ref="L60:L62"/>
    <mergeCell ref="M60:M62"/>
    <mergeCell ref="N60:N62"/>
    <mergeCell ref="N32:N36"/>
    <mergeCell ref="J37:J40"/>
    <mergeCell ref="C93:D93"/>
    <mergeCell ref="C5:D5"/>
    <mergeCell ref="J6:J16"/>
    <mergeCell ref="K6:K16"/>
    <mergeCell ref="L6:L16"/>
    <mergeCell ref="M6:M16"/>
    <mergeCell ref="N6:N16"/>
    <mergeCell ref="C25:D25"/>
    <mergeCell ref="I25:I31"/>
    <mergeCell ref="J25:J31"/>
    <mergeCell ref="K25:K31"/>
    <mergeCell ref="L25:L31"/>
    <mergeCell ref="M25:M31"/>
    <mergeCell ref="N25:N31"/>
    <mergeCell ref="C17:D17"/>
    <mergeCell ref="I17:I24"/>
    <mergeCell ref="G5:H5"/>
    <mergeCell ref="K77:K83"/>
    <mergeCell ref="C42:D42"/>
    <mergeCell ref="K37:K40"/>
    <mergeCell ref="L37:L40"/>
    <mergeCell ref="M37:M40"/>
    <mergeCell ref="N37:N40"/>
    <mergeCell ref="C72:D72"/>
    <mergeCell ref="C73:D73"/>
    <mergeCell ref="C66:D66"/>
    <mergeCell ref="C63:D63"/>
    <mergeCell ref="C60:D60"/>
    <mergeCell ref="K45:K55"/>
    <mergeCell ref="L45:L55"/>
    <mergeCell ref="I60:I62"/>
    <mergeCell ref="C75:D75"/>
    <mergeCell ref="C116:D116"/>
    <mergeCell ref="C6:D6"/>
    <mergeCell ref="I6:I16"/>
    <mergeCell ref="C32:D32"/>
    <mergeCell ref="I32:I36"/>
    <mergeCell ref="I45:I55"/>
    <mergeCell ref="C94:D94"/>
    <mergeCell ref="C102:D102"/>
    <mergeCell ref="C101:D101"/>
    <mergeCell ref="C98:D98"/>
    <mergeCell ref="C77:D77"/>
    <mergeCell ref="C85:D85"/>
    <mergeCell ref="C86:D86"/>
    <mergeCell ref="C70:D70"/>
    <mergeCell ref="C71:D71"/>
    <mergeCell ref="C74:D74"/>
    <mergeCell ref="I37:I40"/>
    <mergeCell ref="C109:D110"/>
    <mergeCell ref="C111:D112"/>
    <mergeCell ref="C105:D105"/>
    <mergeCell ref="I98:I100"/>
    <mergeCell ref="E86:E87"/>
    <mergeCell ref="C37:D37"/>
    <mergeCell ref="C41:D41"/>
    <mergeCell ref="H3:J3"/>
    <mergeCell ref="N109:N110"/>
    <mergeCell ref="L111:L112"/>
    <mergeCell ref="M111:M112"/>
    <mergeCell ref="N111:N112"/>
    <mergeCell ref="K109:K110"/>
    <mergeCell ref="K111:K112"/>
    <mergeCell ref="G109:G110"/>
    <mergeCell ref="H109:H110"/>
    <mergeCell ref="I109:I110"/>
    <mergeCell ref="J109:J110"/>
    <mergeCell ref="G111:G112"/>
    <mergeCell ref="J111:J112"/>
    <mergeCell ref="I111:I112"/>
    <mergeCell ref="H111:H112"/>
    <mergeCell ref="L77:L83"/>
    <mergeCell ref="M77:M83"/>
    <mergeCell ref="N77:N83"/>
    <mergeCell ref="L109:L110"/>
    <mergeCell ref="M109:M110"/>
    <mergeCell ref="M45:M55"/>
    <mergeCell ref="N45:N55"/>
    <mergeCell ref="L98:L100"/>
    <mergeCell ref="M98:M100"/>
  </mergeCells>
  <phoneticPr fontId="2"/>
  <dataValidations count="20">
    <dataValidation type="whole" allowBlank="1" showInputMessage="1" showErrorMessage="1" sqref="J87 J124" xr:uid="{BDE4A297-C843-4E36-A560-8D8F3425BE61}">
      <formula1>0</formula1>
      <formula2>3</formula2>
    </dataValidation>
    <dataValidation type="whole" allowBlank="1" showInputMessage="1" showErrorMessage="1" sqref="J91 J94" xr:uid="{0BB0B3D9-4D0E-4FFD-A46C-5394DE5D00F0}">
      <formula1>0</formula1>
      <formula2>50</formula2>
    </dataValidation>
    <dataValidation type="whole" allowBlank="1" showInputMessage="1" showErrorMessage="1" sqref="J90 J92" xr:uid="{D5BD7038-C37F-4780-A8ED-3301502DCC42}">
      <formula1>0</formula1>
      <formula2>20</formula2>
    </dataValidation>
    <dataValidation type="whole" allowBlank="1" showInputMessage="1" showErrorMessage="1" sqref="J105" xr:uid="{A51EF4AD-237D-40BE-9EA3-5958035C7430}">
      <formula1>0</formula1>
      <formula2>5</formula2>
    </dataValidation>
    <dataValidation type="whole" allowBlank="1" showInputMessage="1" showErrorMessage="1" sqref="J77 J122" xr:uid="{FACAAB76-721E-467E-9695-6E8F3B5D5891}">
      <formula1>0</formula1>
      <formula2>25</formula2>
    </dataValidation>
    <dataValidation type="whole" allowBlank="1" showInputMessage="1" showErrorMessage="1" sqref="J93" xr:uid="{2982D6CF-3B76-49F8-ADB8-21D8918535E3}">
      <formula1>0</formula1>
      <formula2>35</formula2>
    </dataValidation>
    <dataValidation type="whole" allowBlank="1" showInputMessage="1" showErrorMessage="1" sqref="J86 J123" xr:uid="{6C504CED-0FF6-46B7-95EB-09791495E7E9}">
      <formula1>0</formula1>
      <formula2>45</formula2>
    </dataValidation>
    <dataValidation type="whole" allowBlank="1" showInputMessage="1" showErrorMessage="1" sqref="J89 J64:J65" xr:uid="{ACC34834-8926-4D3B-BE3A-D72BB2610355}">
      <formula1>0</formula1>
      <formula2>10</formula2>
    </dataValidation>
    <dataValidation type="whole" allowBlank="1" showInputMessage="1" showErrorMessage="1" sqref="J63" xr:uid="{31DBFA85-496C-4D4C-91AC-3572F8F7796C}">
      <formula1>0</formula1>
      <formula2>30</formula2>
    </dataValidation>
    <dataValidation type="whole" allowBlank="1" showInputMessage="1" showErrorMessage="1" sqref="J58 J73 J103" xr:uid="{162E8137-0EC6-40BB-B243-02863ADF1E30}">
      <formula1>0</formula1>
      <formula2>2</formula2>
    </dataValidation>
    <dataValidation type="whole" allowBlank="1" showInputMessage="1" showErrorMessage="1" sqref="J74:J76 J6:J43 J66:J72 J84:J87 J60:J62 J101:J102 J126 J115:J121 J123:J124 J92:J96" xr:uid="{B356A83A-E79F-480A-BC17-C2659A94DB44}">
      <formula1>0</formula1>
      <formula2>1</formula2>
    </dataValidation>
    <dataValidation type="whole" allowBlank="1" showInputMessage="1" showErrorMessage="1" sqref="J57 J59 J104" xr:uid="{BE12831D-2C7F-48BC-A279-94A083B7B8DB}">
      <formula1>0</formula1>
      <formula2>8</formula2>
    </dataValidation>
    <dataValidation type="whole" allowBlank="1" showInputMessage="1" showErrorMessage="1" sqref="J56 J88 J125" xr:uid="{689DA745-D76E-4BF6-AB39-39156A58B611}">
      <formula1>0</formula1>
      <formula2>4</formula2>
    </dataValidation>
    <dataValidation type="list" allowBlank="1" showInputMessage="1" showErrorMessage="1" sqref="I6:I43 H111 H109 I56:I77 I115:I126 I84:I105" xr:uid="{1425F8C2-E40C-402B-AD5D-B25CB1E7443F}">
      <formula1>$Q$6:$Q$7</formula1>
    </dataValidation>
    <dataValidation type="list" allowBlank="1" showInputMessage="1" showErrorMessage="1" sqref="B115:B126 B109:B112 B6:B105" xr:uid="{84F2F693-2D58-47E7-B49C-F91D7B0D191A}">
      <formula1>$Q$10:$Q$14</formula1>
    </dataValidation>
    <dataValidation type="whole" allowBlank="1" showInputMessage="1" showErrorMessage="1" sqref="J97" xr:uid="{BB2133ED-9675-4548-870B-BE76F3A0588B}">
      <formula1>0</formula1>
      <formula2>6</formula2>
    </dataValidation>
    <dataValidation type="whole" allowBlank="1" showInputMessage="1" showErrorMessage="1" sqref="I109 I111" xr:uid="{3FA8A1E9-2C72-45D5-B40E-7CDFD4410286}">
      <formula1>0</formula1>
      <formula2>12</formula2>
    </dataValidation>
    <dataValidation type="whole" operator="greaterThanOrEqual" allowBlank="1" showInputMessage="1" showErrorMessage="1" sqref="J109 J111" xr:uid="{37DAD9EF-AE71-44B6-A2E0-77BD6CAB4145}">
      <formula1>0</formula1>
    </dataValidation>
    <dataValidation type="list" allowBlank="1" showInputMessage="1" showErrorMessage="1" sqref="M2:N3" xr:uid="{049D9851-7706-44CA-AC6D-0CF0EB0C4CCB}">
      <formula1>$Q$17:$Q$21</formula1>
    </dataValidation>
    <dataValidation type="whole" allowBlank="1" showInputMessage="1" showErrorMessage="1" sqref="J98:J100" xr:uid="{F157800C-B664-4E6D-9436-926C8874542C}">
      <formula1>0</formula1>
      <formula2>40</formula2>
    </dataValidation>
  </dataValidations>
  <printOptions horizontalCentered="1"/>
  <pageMargins left="0.51181102362204722" right="0.51181102362204722" top="0.59055118110236227" bottom="0.59055118110236227" header="0.39370078740157483" footer="0.39370078740157483"/>
  <pageSetup paperSize="9" scale="63" orientation="portrait" r:id="rId1"/>
  <headerFooter>
    <oddHeader>&amp;R&amp;"ＭＳ ゴシック,標準"&amp;14&amp;P/&amp;N</oddHeader>
    <oddFooter>&amp;R&amp;"ＭＳ ゴシック,標準"&amp;14&amp;P/&amp;N</oddFoot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96E6-4749-47CA-96CD-C3310A948ECF}">
  <dimension ref="A2:T166"/>
  <sheetViews>
    <sheetView view="pageBreakPreview" zoomScale="85" zoomScaleNormal="85" zoomScaleSheetLayoutView="85" workbookViewId="0">
      <pane xSplit="14" ySplit="5" topLeftCell="O21" activePane="bottomRight" state="frozen"/>
      <selection pane="topRight" activeCell="I1" sqref="I1"/>
      <selection pane="bottomLeft" activeCell="A4" sqref="A4"/>
      <selection pane="bottomRight" activeCell="I37" sqref="I37:J37"/>
    </sheetView>
  </sheetViews>
  <sheetFormatPr defaultColWidth="9" defaultRowHeight="12" outlineLevelRow="1" x14ac:dyDescent="0.4"/>
  <cols>
    <col min="1" max="1" width="1.625" style="277" customWidth="1"/>
    <col min="2" max="2" width="7" style="368" customWidth="1"/>
    <col min="3" max="3" width="1.625" style="369" customWidth="1"/>
    <col min="4" max="5" width="1.625" style="370" customWidth="1"/>
    <col min="6" max="6" width="52.75" style="369" customWidth="1"/>
    <col min="7" max="8" width="5.125" style="371" customWidth="1"/>
    <col min="9" max="9" width="5.125" style="382" customWidth="1"/>
    <col min="10" max="10" width="26.75" style="382" customWidth="1"/>
    <col min="11" max="11" width="10.75" style="56" customWidth="1"/>
    <col min="12" max="12" width="8.125" style="372" customWidth="1"/>
    <col min="13" max="13" width="6.625" style="372" customWidth="1"/>
    <col min="14" max="14" width="10.75" style="373" customWidth="1"/>
    <col min="15" max="16" width="1.625" style="380" customWidth="1"/>
    <col min="17" max="17" width="12.625" style="276" customWidth="1"/>
    <col min="18" max="18" width="6.625" style="277" customWidth="1"/>
    <col min="19" max="16384" width="9" style="277"/>
  </cols>
  <sheetData>
    <row r="2" spans="2:17" ht="30" customHeight="1" x14ac:dyDescent="0.4">
      <c r="B2" s="618" t="s">
        <v>489</v>
      </c>
      <c r="C2" s="618"/>
      <c r="D2" s="618"/>
      <c r="E2" s="618"/>
      <c r="F2" s="618"/>
      <c r="G2" s="579" t="s">
        <v>344</v>
      </c>
      <c r="H2" s="580"/>
      <c r="I2" s="581"/>
      <c r="J2" s="398"/>
      <c r="K2" s="257" t="str">
        <f>IF(J2="","",J2)</f>
        <v/>
      </c>
      <c r="L2" s="258" t="s">
        <v>342</v>
      </c>
      <c r="M2" s="603"/>
      <c r="N2" s="603"/>
      <c r="O2" s="275"/>
      <c r="P2" s="275"/>
    </row>
    <row r="3" spans="2:17" ht="30" customHeight="1" x14ac:dyDescent="0.4">
      <c r="B3" s="619"/>
      <c r="C3" s="619"/>
      <c r="D3" s="619"/>
      <c r="E3" s="619"/>
      <c r="F3" s="619"/>
      <c r="G3" s="579" t="s">
        <v>343</v>
      </c>
      <c r="H3" s="580"/>
      <c r="I3" s="581"/>
      <c r="J3" s="647"/>
      <c r="K3" s="648"/>
      <c r="L3" s="258" t="s">
        <v>345</v>
      </c>
      <c r="M3" s="603"/>
      <c r="N3" s="603"/>
      <c r="O3" s="275"/>
      <c r="P3" s="275"/>
    </row>
    <row r="4" spans="2:17" ht="21" customHeight="1" thickBot="1" x14ac:dyDescent="0.45">
      <c r="B4" s="240"/>
      <c r="C4" s="251"/>
      <c r="D4" s="251"/>
      <c r="E4" s="251"/>
      <c r="F4" s="251"/>
      <c r="G4" s="237"/>
      <c r="H4" s="237"/>
      <c r="I4" s="237"/>
      <c r="J4" s="237"/>
      <c r="K4" s="237"/>
      <c r="L4" s="238"/>
      <c r="M4" s="235"/>
      <c r="N4" s="239"/>
      <c r="O4" s="275"/>
      <c r="P4" s="275"/>
    </row>
    <row r="5" spans="2:17" ht="30" customHeight="1" thickBot="1" x14ac:dyDescent="0.45">
      <c r="B5" s="278" t="s">
        <v>54</v>
      </c>
      <c r="C5" s="640" t="s">
        <v>0</v>
      </c>
      <c r="D5" s="640"/>
      <c r="E5" s="640"/>
      <c r="F5" s="640"/>
      <c r="G5" s="279" t="s">
        <v>333</v>
      </c>
      <c r="H5" s="280" t="s">
        <v>334</v>
      </c>
      <c r="I5" s="641" t="s">
        <v>145</v>
      </c>
      <c r="J5" s="642"/>
      <c r="K5" s="259" t="s">
        <v>174</v>
      </c>
      <c r="L5" s="281" t="s">
        <v>1</v>
      </c>
      <c r="M5" s="282" t="s">
        <v>177</v>
      </c>
      <c r="N5" s="283" t="s">
        <v>175</v>
      </c>
      <c r="O5" s="275"/>
      <c r="P5" s="275"/>
    </row>
    <row r="6" spans="2:17" ht="20.25" customHeight="1" x14ac:dyDescent="0.4">
      <c r="B6" s="284" t="s">
        <v>355</v>
      </c>
      <c r="C6" s="635" t="s">
        <v>353</v>
      </c>
      <c r="D6" s="636"/>
      <c r="E6" s="636"/>
      <c r="F6" s="637"/>
      <c r="G6" s="453">
        <v>1</v>
      </c>
      <c r="H6" s="260"/>
      <c r="I6" s="655"/>
      <c r="J6" s="656"/>
      <c r="K6" s="271" t="str">
        <f>IF(H6="","",H6*N6)</f>
        <v/>
      </c>
      <c r="L6" s="286" t="s">
        <v>82</v>
      </c>
      <c r="M6" s="287">
        <v>1</v>
      </c>
      <c r="N6" s="288">
        <v>5000</v>
      </c>
      <c r="O6" s="289"/>
      <c r="P6" s="289"/>
      <c r="Q6" s="290" t="s">
        <v>173</v>
      </c>
    </row>
    <row r="7" spans="2:17" ht="20.25" customHeight="1" thickBot="1" x14ac:dyDescent="0.45">
      <c r="B7" s="291"/>
      <c r="C7" s="638" t="s">
        <v>207</v>
      </c>
      <c r="D7" s="639"/>
      <c r="E7" s="639"/>
      <c r="F7" s="639"/>
      <c r="G7" s="454">
        <v>1</v>
      </c>
      <c r="H7" s="256"/>
      <c r="I7" s="657" t="s">
        <v>184</v>
      </c>
      <c r="J7" s="658"/>
      <c r="K7" s="145" t="str">
        <f>IF(H7="","",H7*N7)</f>
        <v/>
      </c>
      <c r="L7" s="293" t="s">
        <v>82</v>
      </c>
      <c r="M7" s="294">
        <v>1</v>
      </c>
      <c r="N7" s="295">
        <v>700</v>
      </c>
      <c r="O7" s="289"/>
      <c r="P7" s="289"/>
      <c r="Q7" s="290"/>
    </row>
    <row r="8" spans="2:17" ht="20.25" customHeight="1" x14ac:dyDescent="0.4">
      <c r="B8" s="296" t="s">
        <v>356</v>
      </c>
      <c r="C8" s="615" t="s">
        <v>354</v>
      </c>
      <c r="D8" s="616"/>
      <c r="E8" s="616"/>
      <c r="F8" s="617"/>
      <c r="G8" s="455">
        <v>1</v>
      </c>
      <c r="H8" s="254"/>
      <c r="I8" s="655"/>
      <c r="J8" s="656"/>
      <c r="K8" s="146" t="str">
        <f>IF(H8="","",H8*N8)</f>
        <v/>
      </c>
      <c r="L8" s="297" t="s">
        <v>82</v>
      </c>
      <c r="M8" s="298">
        <v>1</v>
      </c>
      <c r="N8" s="299">
        <v>2000</v>
      </c>
      <c r="O8" s="289"/>
      <c r="P8" s="289"/>
    </row>
    <row r="9" spans="2:17" ht="20.25" customHeight="1" x14ac:dyDescent="0.4">
      <c r="B9" s="300"/>
      <c r="C9" s="527" t="s">
        <v>185</v>
      </c>
      <c r="D9" s="528"/>
      <c r="E9" s="528"/>
      <c r="F9" s="528"/>
      <c r="G9" s="213"/>
      <c r="H9" s="213"/>
      <c r="I9" s="301"/>
      <c r="J9" s="301"/>
      <c r="K9" s="268"/>
      <c r="L9" s="302"/>
      <c r="M9" s="303"/>
      <c r="N9" s="304"/>
      <c r="O9" s="289"/>
      <c r="P9" s="289"/>
    </row>
    <row r="10" spans="2:17" ht="20.25" customHeight="1" x14ac:dyDescent="0.4">
      <c r="B10" s="305"/>
      <c r="C10" s="273"/>
      <c r="D10" s="622" t="s">
        <v>358</v>
      </c>
      <c r="E10" s="623"/>
      <c r="F10" s="624"/>
      <c r="G10" s="456">
        <v>2</v>
      </c>
      <c r="H10" s="306"/>
      <c r="I10" s="601" t="s">
        <v>213</v>
      </c>
      <c r="J10" s="602"/>
      <c r="K10" s="478" t="str">
        <f>IF(AND(H10="",H11="",H12=""),"",M10*N10)</f>
        <v/>
      </c>
      <c r="L10" s="631" t="s">
        <v>82</v>
      </c>
      <c r="M10" s="633">
        <v>1</v>
      </c>
      <c r="N10" s="620">
        <v>1500</v>
      </c>
      <c r="O10" s="289"/>
      <c r="P10" s="289"/>
      <c r="Q10" s="290" t="s">
        <v>355</v>
      </c>
    </row>
    <row r="11" spans="2:17" ht="20.25" customHeight="1" x14ac:dyDescent="0.4">
      <c r="B11" s="305"/>
      <c r="C11" s="273"/>
      <c r="D11" s="625" t="s">
        <v>359</v>
      </c>
      <c r="E11" s="626"/>
      <c r="F11" s="627"/>
      <c r="G11" s="457">
        <v>2</v>
      </c>
      <c r="H11" s="263"/>
      <c r="I11" s="599" t="s">
        <v>214</v>
      </c>
      <c r="J11" s="600"/>
      <c r="K11" s="538"/>
      <c r="L11" s="631"/>
      <c r="M11" s="633"/>
      <c r="N11" s="620"/>
      <c r="O11" s="289"/>
      <c r="P11" s="289"/>
      <c r="Q11" s="290" t="s">
        <v>356</v>
      </c>
    </row>
    <row r="12" spans="2:17" ht="20.25" customHeight="1" x14ac:dyDescent="0.4">
      <c r="B12" s="305"/>
      <c r="C12" s="274"/>
      <c r="D12" s="628" t="s">
        <v>360</v>
      </c>
      <c r="E12" s="629"/>
      <c r="F12" s="630"/>
      <c r="G12" s="455">
        <v>2</v>
      </c>
      <c r="H12" s="306"/>
      <c r="I12" s="597" t="s">
        <v>215</v>
      </c>
      <c r="J12" s="598"/>
      <c r="K12" s="477"/>
      <c r="L12" s="632"/>
      <c r="M12" s="634"/>
      <c r="N12" s="621"/>
      <c r="O12" s="289"/>
      <c r="P12" s="289"/>
      <c r="Q12" s="290" t="s">
        <v>357</v>
      </c>
    </row>
    <row r="13" spans="2:17" ht="20.25" customHeight="1" x14ac:dyDescent="0.4">
      <c r="B13" s="296"/>
      <c r="C13" s="307"/>
      <c r="D13" s="610" t="s">
        <v>346</v>
      </c>
      <c r="E13" s="610"/>
      <c r="F13" s="610"/>
      <c r="G13" s="308"/>
      <c r="H13" s="308"/>
      <c r="I13" s="301"/>
      <c r="J13" s="301"/>
      <c r="K13" s="268"/>
      <c r="L13" s="309"/>
      <c r="M13" s="310"/>
      <c r="N13" s="311"/>
      <c r="O13" s="289"/>
      <c r="P13" s="289"/>
      <c r="Q13" s="290" t="s">
        <v>320</v>
      </c>
    </row>
    <row r="14" spans="2:17" ht="20.25" customHeight="1" x14ac:dyDescent="0.4">
      <c r="B14" s="312"/>
      <c r="C14" s="273"/>
      <c r="D14" s="607" t="s">
        <v>373</v>
      </c>
      <c r="E14" s="608"/>
      <c r="F14" s="609"/>
      <c r="G14" s="458">
        <v>4</v>
      </c>
      <c r="H14" s="261"/>
      <c r="I14" s="601" t="s">
        <v>229</v>
      </c>
      <c r="J14" s="602"/>
      <c r="K14" s="262" t="str">
        <f>IF(H14="","",M14*N14)</f>
        <v/>
      </c>
      <c r="L14" s="313" t="s">
        <v>82</v>
      </c>
      <c r="M14" s="314">
        <v>1</v>
      </c>
      <c r="N14" s="315">
        <v>500</v>
      </c>
      <c r="O14" s="289"/>
      <c r="P14" s="289"/>
      <c r="Q14" s="290"/>
    </row>
    <row r="15" spans="2:17" ht="20.25" customHeight="1" x14ac:dyDescent="0.4">
      <c r="B15" s="312"/>
      <c r="C15" s="273"/>
      <c r="D15" s="612" t="s">
        <v>374</v>
      </c>
      <c r="E15" s="613"/>
      <c r="F15" s="614"/>
      <c r="G15" s="457">
        <v>4</v>
      </c>
      <c r="H15" s="263"/>
      <c r="I15" s="599" t="s">
        <v>230</v>
      </c>
      <c r="J15" s="600"/>
      <c r="K15" s="264" t="str">
        <f>IF(H15="","",M15*N15)</f>
        <v/>
      </c>
      <c r="L15" s="316" t="s">
        <v>82</v>
      </c>
      <c r="M15" s="317">
        <v>1</v>
      </c>
      <c r="N15" s="318">
        <v>500</v>
      </c>
      <c r="O15" s="289"/>
      <c r="P15" s="289"/>
    </row>
    <row r="16" spans="2:17" ht="20.25" customHeight="1" x14ac:dyDescent="0.4">
      <c r="B16" s="305"/>
      <c r="C16" s="274"/>
      <c r="D16" s="604" t="s">
        <v>375</v>
      </c>
      <c r="E16" s="605"/>
      <c r="F16" s="606"/>
      <c r="G16" s="459">
        <v>4</v>
      </c>
      <c r="H16" s="265"/>
      <c r="I16" s="597" t="s">
        <v>131</v>
      </c>
      <c r="J16" s="598"/>
      <c r="K16" s="266" t="str">
        <f>IF(H16="","",M16*N16)</f>
        <v/>
      </c>
      <c r="L16" s="319" t="s">
        <v>82</v>
      </c>
      <c r="M16" s="320">
        <v>1</v>
      </c>
      <c r="N16" s="321">
        <v>500</v>
      </c>
      <c r="O16" s="289"/>
      <c r="P16" s="289"/>
    </row>
    <row r="17" spans="2:17" ht="20.25" customHeight="1" x14ac:dyDescent="0.4">
      <c r="B17" s="296"/>
      <c r="C17" s="307"/>
      <c r="D17" s="611" t="s">
        <v>347</v>
      </c>
      <c r="E17" s="611"/>
      <c r="F17" s="611"/>
      <c r="G17" s="308"/>
      <c r="H17" s="308"/>
      <c r="I17" s="301"/>
      <c r="J17" s="301"/>
      <c r="K17" s="268"/>
      <c r="L17" s="309"/>
      <c r="M17" s="310"/>
      <c r="N17" s="311"/>
      <c r="O17" s="289"/>
      <c r="P17" s="289"/>
      <c r="Q17" s="290"/>
    </row>
    <row r="18" spans="2:17" ht="20.25" customHeight="1" x14ac:dyDescent="0.4">
      <c r="B18" s="296"/>
      <c r="C18" s="269"/>
      <c r="D18" s="607" t="s">
        <v>348</v>
      </c>
      <c r="E18" s="608"/>
      <c r="F18" s="609"/>
      <c r="G18" s="458">
        <v>4</v>
      </c>
      <c r="H18" s="261"/>
      <c r="I18" s="601" t="s">
        <v>231</v>
      </c>
      <c r="J18" s="602"/>
      <c r="K18" s="262" t="str">
        <f>IF(H18="","",M18*N18)</f>
        <v/>
      </c>
      <c r="L18" s="313" t="s">
        <v>82</v>
      </c>
      <c r="M18" s="314">
        <v>1</v>
      </c>
      <c r="N18" s="315">
        <v>500</v>
      </c>
      <c r="O18" s="289"/>
      <c r="P18" s="289"/>
      <c r="Q18" s="290"/>
    </row>
    <row r="19" spans="2:17" ht="20.25" customHeight="1" x14ac:dyDescent="0.4">
      <c r="B19" s="296"/>
      <c r="C19" s="269"/>
      <c r="D19" s="612" t="s">
        <v>349</v>
      </c>
      <c r="E19" s="613"/>
      <c r="F19" s="614"/>
      <c r="G19" s="457">
        <v>8</v>
      </c>
      <c r="H19" s="263"/>
      <c r="I19" s="599" t="s">
        <v>133</v>
      </c>
      <c r="J19" s="600"/>
      <c r="K19" s="264" t="str">
        <f>IF(H19="","",M19*N19)</f>
        <v/>
      </c>
      <c r="L19" s="316" t="s">
        <v>82</v>
      </c>
      <c r="M19" s="317">
        <v>1</v>
      </c>
      <c r="N19" s="318">
        <v>500</v>
      </c>
      <c r="O19" s="289"/>
      <c r="P19" s="289"/>
      <c r="Q19" s="290"/>
    </row>
    <row r="20" spans="2:17" ht="20.25" customHeight="1" x14ac:dyDescent="0.4">
      <c r="B20" s="300"/>
      <c r="C20" s="269"/>
      <c r="D20" s="604" t="s">
        <v>350</v>
      </c>
      <c r="E20" s="605"/>
      <c r="F20" s="606"/>
      <c r="G20" s="459">
        <v>2</v>
      </c>
      <c r="H20" s="265"/>
      <c r="I20" s="597" t="s">
        <v>134</v>
      </c>
      <c r="J20" s="598"/>
      <c r="K20" s="266" t="str">
        <f>IF(H20="","",M20*N20)</f>
        <v/>
      </c>
      <c r="L20" s="319" t="s">
        <v>82</v>
      </c>
      <c r="M20" s="320">
        <v>1</v>
      </c>
      <c r="N20" s="321">
        <v>500</v>
      </c>
      <c r="O20" s="289"/>
      <c r="P20" s="289"/>
      <c r="Q20" s="290"/>
    </row>
    <row r="21" spans="2:17" ht="20.25" customHeight="1" x14ac:dyDescent="0.4">
      <c r="B21" s="305"/>
      <c r="C21" s="588" t="s">
        <v>361</v>
      </c>
      <c r="D21" s="589"/>
      <c r="E21" s="589"/>
      <c r="F21" s="590"/>
      <c r="G21" s="460">
        <v>1</v>
      </c>
      <c r="H21" s="252"/>
      <c r="I21" s="651" t="s">
        <v>187</v>
      </c>
      <c r="J21" s="652"/>
      <c r="K21" s="143" t="str">
        <f t="shared" ref="K21:K27" si="0">IF(H21="","",H21*N21)</f>
        <v/>
      </c>
      <c r="L21" s="322" t="s">
        <v>82</v>
      </c>
      <c r="M21" s="323">
        <v>1</v>
      </c>
      <c r="N21" s="324">
        <v>1500</v>
      </c>
      <c r="O21" s="289"/>
      <c r="P21" s="289"/>
      <c r="Q21" s="290"/>
    </row>
    <row r="22" spans="2:17" ht="20.25" customHeight="1" x14ac:dyDescent="0.4">
      <c r="B22" s="305"/>
      <c r="C22" s="588" t="s">
        <v>362</v>
      </c>
      <c r="D22" s="589"/>
      <c r="E22" s="589"/>
      <c r="F22" s="590"/>
      <c r="G22" s="460">
        <v>1</v>
      </c>
      <c r="H22" s="252"/>
      <c r="I22" s="651" t="s">
        <v>370</v>
      </c>
      <c r="J22" s="652"/>
      <c r="K22" s="143" t="str">
        <f t="shared" si="0"/>
        <v/>
      </c>
      <c r="L22" s="322" t="s">
        <v>82</v>
      </c>
      <c r="M22" s="323">
        <v>1</v>
      </c>
      <c r="N22" s="324">
        <v>1500</v>
      </c>
      <c r="O22" s="289"/>
      <c r="P22" s="289"/>
    </row>
    <row r="23" spans="2:17" ht="20.25" customHeight="1" x14ac:dyDescent="0.4">
      <c r="B23" s="300"/>
      <c r="C23" s="591" t="s">
        <v>49</v>
      </c>
      <c r="D23" s="592"/>
      <c r="E23" s="592"/>
      <c r="F23" s="592"/>
      <c r="G23" s="461">
        <v>4</v>
      </c>
      <c r="H23" s="252"/>
      <c r="I23" s="651" t="s">
        <v>123</v>
      </c>
      <c r="J23" s="652"/>
      <c r="K23" s="142" t="str">
        <f t="shared" si="0"/>
        <v/>
      </c>
      <c r="L23" s="327" t="s">
        <v>83</v>
      </c>
      <c r="M23" s="328">
        <v>4</v>
      </c>
      <c r="N23" s="329">
        <v>100</v>
      </c>
      <c r="O23" s="289"/>
      <c r="P23" s="289"/>
    </row>
    <row r="24" spans="2:17" ht="20.25" customHeight="1" x14ac:dyDescent="0.4">
      <c r="B24" s="300"/>
      <c r="C24" s="591" t="s">
        <v>67</v>
      </c>
      <c r="D24" s="592"/>
      <c r="E24" s="592"/>
      <c r="F24" s="592"/>
      <c r="G24" s="461">
        <v>8</v>
      </c>
      <c r="H24" s="252"/>
      <c r="I24" s="651" t="s">
        <v>135</v>
      </c>
      <c r="J24" s="652"/>
      <c r="K24" s="142" t="str">
        <f t="shared" si="0"/>
        <v/>
      </c>
      <c r="L24" s="327" t="s">
        <v>83</v>
      </c>
      <c r="M24" s="328">
        <v>8</v>
      </c>
      <c r="N24" s="329">
        <v>100</v>
      </c>
      <c r="O24" s="289"/>
      <c r="P24" s="289"/>
    </row>
    <row r="25" spans="2:17" ht="20.25" customHeight="1" x14ac:dyDescent="0.4">
      <c r="B25" s="300"/>
      <c r="C25" s="591" t="s">
        <v>68</v>
      </c>
      <c r="D25" s="592"/>
      <c r="E25" s="592"/>
      <c r="F25" s="592"/>
      <c r="G25" s="461">
        <v>2</v>
      </c>
      <c r="H25" s="252"/>
      <c r="I25" s="651" t="s">
        <v>136</v>
      </c>
      <c r="J25" s="652"/>
      <c r="K25" s="142" t="str">
        <f t="shared" si="0"/>
        <v/>
      </c>
      <c r="L25" s="327" t="s">
        <v>83</v>
      </c>
      <c r="M25" s="328">
        <v>2</v>
      </c>
      <c r="N25" s="329">
        <v>100</v>
      </c>
      <c r="O25" s="289"/>
      <c r="P25" s="289"/>
    </row>
    <row r="26" spans="2:17" ht="20.25" customHeight="1" x14ac:dyDescent="0.4">
      <c r="B26" s="300"/>
      <c r="C26" s="582" t="s">
        <v>69</v>
      </c>
      <c r="D26" s="583"/>
      <c r="E26" s="583"/>
      <c r="F26" s="583"/>
      <c r="G26" s="460">
        <v>8</v>
      </c>
      <c r="H26" s="252"/>
      <c r="I26" s="651" t="s">
        <v>137</v>
      </c>
      <c r="J26" s="652"/>
      <c r="K26" s="143" t="str">
        <f t="shared" si="0"/>
        <v/>
      </c>
      <c r="L26" s="322" t="s">
        <v>83</v>
      </c>
      <c r="M26" s="330">
        <v>8</v>
      </c>
      <c r="N26" s="331">
        <v>100</v>
      </c>
      <c r="O26" s="289"/>
      <c r="P26" s="289"/>
    </row>
    <row r="27" spans="2:17" ht="20.25" customHeight="1" thickBot="1" x14ac:dyDescent="0.45">
      <c r="B27" s="332"/>
      <c r="C27" s="593" t="s">
        <v>376</v>
      </c>
      <c r="D27" s="594"/>
      <c r="E27" s="594"/>
      <c r="F27" s="594"/>
      <c r="G27" s="456">
        <v>1</v>
      </c>
      <c r="H27" s="254"/>
      <c r="I27" s="657" t="s">
        <v>248</v>
      </c>
      <c r="J27" s="658"/>
      <c r="K27" s="272" t="str">
        <f t="shared" si="0"/>
        <v/>
      </c>
      <c r="L27" s="333" t="s">
        <v>82</v>
      </c>
      <c r="M27" s="334">
        <v>1</v>
      </c>
      <c r="N27" s="335">
        <v>1000</v>
      </c>
      <c r="O27" s="289"/>
      <c r="P27" s="289"/>
    </row>
    <row r="28" spans="2:17" ht="20.25" customHeight="1" x14ac:dyDescent="0.4">
      <c r="B28" s="284" t="s">
        <v>357</v>
      </c>
      <c r="C28" s="522" t="s">
        <v>200</v>
      </c>
      <c r="D28" s="526"/>
      <c r="E28" s="526"/>
      <c r="F28" s="526"/>
      <c r="G28" s="214"/>
      <c r="H28" s="214"/>
      <c r="I28" s="336"/>
      <c r="J28" s="336"/>
      <c r="K28" s="270"/>
      <c r="L28" s="337"/>
      <c r="M28" s="338"/>
      <c r="N28" s="339"/>
      <c r="O28" s="289"/>
      <c r="P28" s="289"/>
    </row>
    <row r="29" spans="2:17" ht="20.25" customHeight="1" thickBot="1" x14ac:dyDescent="0.45">
      <c r="B29" s="312"/>
      <c r="C29" s="340"/>
      <c r="D29" s="586" t="s">
        <v>378</v>
      </c>
      <c r="E29" s="586"/>
      <c r="F29" s="587"/>
      <c r="G29" s="455">
        <v>6</v>
      </c>
      <c r="H29" s="254"/>
      <c r="I29" s="657" t="s">
        <v>249</v>
      </c>
      <c r="J29" s="658"/>
      <c r="K29" s="272" t="str">
        <f>IF(H29="","",M29*N29)</f>
        <v/>
      </c>
      <c r="L29" s="333" t="s">
        <v>82</v>
      </c>
      <c r="M29" s="341">
        <v>1</v>
      </c>
      <c r="N29" s="342">
        <v>1500</v>
      </c>
      <c r="O29" s="289"/>
      <c r="P29" s="289"/>
    </row>
    <row r="30" spans="2:17" ht="20.25" customHeight="1" x14ac:dyDescent="0.4">
      <c r="B30" s="284" t="s">
        <v>320</v>
      </c>
      <c r="C30" s="595" t="s">
        <v>490</v>
      </c>
      <c r="D30" s="596"/>
      <c r="E30" s="596"/>
      <c r="F30" s="596"/>
      <c r="G30" s="462">
        <v>1</v>
      </c>
      <c r="H30" s="383"/>
      <c r="I30" s="661" t="s">
        <v>316</v>
      </c>
      <c r="J30" s="662"/>
      <c r="K30" s="384" t="str">
        <f>IF(H30="","",H30*N30)</f>
        <v/>
      </c>
      <c r="L30" s="385" t="s">
        <v>82</v>
      </c>
      <c r="M30" s="386">
        <v>1</v>
      </c>
      <c r="N30" s="387">
        <v>25000</v>
      </c>
      <c r="O30" s="289"/>
      <c r="P30" s="289"/>
    </row>
    <row r="31" spans="2:17" ht="20.25" customHeight="1" x14ac:dyDescent="0.4">
      <c r="B31" s="300"/>
      <c r="C31" s="584" t="s">
        <v>491</v>
      </c>
      <c r="D31" s="585"/>
      <c r="E31" s="585"/>
      <c r="F31" s="585"/>
      <c r="G31" s="463">
        <v>1</v>
      </c>
      <c r="H31" s="388"/>
      <c r="I31" s="659" t="s">
        <v>268</v>
      </c>
      <c r="J31" s="660"/>
      <c r="K31" s="389" t="str">
        <f>IF(H31="","",H31*N31)</f>
        <v/>
      </c>
      <c r="L31" s="390" t="s">
        <v>82</v>
      </c>
      <c r="M31" s="391">
        <v>1</v>
      </c>
      <c r="N31" s="392">
        <v>24000</v>
      </c>
      <c r="O31" s="289"/>
      <c r="P31" s="289"/>
    </row>
    <row r="32" spans="2:17" ht="20.25" customHeight="1" x14ac:dyDescent="0.4">
      <c r="B32" s="300"/>
      <c r="C32" s="584" t="s">
        <v>492</v>
      </c>
      <c r="D32" s="585"/>
      <c r="E32" s="585"/>
      <c r="F32" s="585"/>
      <c r="G32" s="463">
        <v>1</v>
      </c>
      <c r="H32" s="388"/>
      <c r="I32" s="659" t="s">
        <v>258</v>
      </c>
      <c r="J32" s="660"/>
      <c r="K32" s="389" t="str">
        <f>IF(H32="","",H32*N32)</f>
        <v/>
      </c>
      <c r="L32" s="390" t="s">
        <v>82</v>
      </c>
      <c r="M32" s="391">
        <v>1</v>
      </c>
      <c r="N32" s="392">
        <v>20000</v>
      </c>
      <c r="O32" s="289"/>
      <c r="P32" s="289"/>
    </row>
    <row r="33" spans="1:18" ht="20.25" customHeight="1" x14ac:dyDescent="0.4">
      <c r="B33" s="300"/>
      <c r="C33" s="584" t="s">
        <v>493</v>
      </c>
      <c r="D33" s="585"/>
      <c r="E33" s="585"/>
      <c r="F33" s="585"/>
      <c r="G33" s="463">
        <v>1</v>
      </c>
      <c r="H33" s="388"/>
      <c r="I33" s="659" t="s">
        <v>257</v>
      </c>
      <c r="J33" s="660"/>
      <c r="K33" s="389" t="str">
        <f>IF(H33="","",H33*N33)</f>
        <v/>
      </c>
      <c r="L33" s="390" t="s">
        <v>82</v>
      </c>
      <c r="M33" s="391">
        <v>1</v>
      </c>
      <c r="N33" s="392">
        <v>16000</v>
      </c>
      <c r="O33" s="289"/>
      <c r="P33" s="289"/>
    </row>
    <row r="34" spans="1:18" s="344" customFormat="1" ht="20.25" customHeight="1" x14ac:dyDescent="0.4">
      <c r="A34" s="277"/>
      <c r="B34" s="300"/>
      <c r="C34" s="584" t="s">
        <v>494</v>
      </c>
      <c r="D34" s="585"/>
      <c r="E34" s="585"/>
      <c r="F34" s="585"/>
      <c r="G34" s="463">
        <v>1</v>
      </c>
      <c r="H34" s="388"/>
      <c r="I34" s="659" t="s">
        <v>259</v>
      </c>
      <c r="J34" s="660"/>
      <c r="K34" s="389" t="str">
        <f>IF(H34="","",H34*N34)</f>
        <v/>
      </c>
      <c r="L34" s="390" t="s">
        <v>82</v>
      </c>
      <c r="M34" s="391">
        <v>1</v>
      </c>
      <c r="N34" s="392">
        <v>12000</v>
      </c>
      <c r="O34" s="289"/>
      <c r="P34" s="289"/>
      <c r="Q34" s="276"/>
      <c r="R34" s="277"/>
    </row>
    <row r="35" spans="1:18" s="344" customFormat="1" ht="20.25" customHeight="1" x14ac:dyDescent="0.4">
      <c r="A35" s="277"/>
      <c r="B35" s="296"/>
      <c r="C35" s="527" t="s">
        <v>364</v>
      </c>
      <c r="D35" s="517"/>
      <c r="E35" s="517"/>
      <c r="F35" s="517"/>
      <c r="G35" s="213"/>
      <c r="H35" s="213"/>
      <c r="I35" s="301"/>
      <c r="J35" s="301"/>
      <c r="K35" s="268"/>
      <c r="L35" s="302"/>
      <c r="M35" s="303"/>
      <c r="N35" s="304"/>
      <c r="O35" s="289"/>
      <c r="P35" s="289"/>
      <c r="Q35" s="276"/>
      <c r="R35" s="277"/>
    </row>
    <row r="36" spans="1:18" s="344" customFormat="1" ht="20.25" customHeight="1" x14ac:dyDescent="0.4">
      <c r="A36" s="277"/>
      <c r="B36" s="312"/>
      <c r="C36" s="269"/>
      <c r="D36" s="643" t="s">
        <v>363</v>
      </c>
      <c r="E36" s="644"/>
      <c r="F36" s="645"/>
      <c r="G36" s="464">
        <v>25</v>
      </c>
      <c r="H36" s="345"/>
      <c r="I36" s="601" t="s">
        <v>17</v>
      </c>
      <c r="J36" s="602"/>
      <c r="K36" s="272" t="str">
        <f t="shared" ref="K36:K62" si="1">IF(H36="","",H36*N36)</f>
        <v/>
      </c>
      <c r="L36" s="346" t="s">
        <v>83</v>
      </c>
      <c r="M36" s="341">
        <v>25</v>
      </c>
      <c r="N36" s="342">
        <v>1000</v>
      </c>
      <c r="O36" s="289"/>
      <c r="P36" s="289"/>
      <c r="Q36" s="276"/>
      <c r="R36" s="277"/>
    </row>
    <row r="37" spans="1:18" s="344" customFormat="1" ht="20.25" customHeight="1" x14ac:dyDescent="0.4">
      <c r="A37" s="277"/>
      <c r="B37" s="312"/>
      <c r="C37" s="273"/>
      <c r="D37" s="625" t="s">
        <v>368</v>
      </c>
      <c r="E37" s="626"/>
      <c r="F37" s="627"/>
      <c r="G37" s="457">
        <v>45</v>
      </c>
      <c r="H37" s="263"/>
      <c r="I37" s="599" t="s">
        <v>456</v>
      </c>
      <c r="J37" s="600"/>
      <c r="K37" s="264" t="str">
        <f t="shared" si="1"/>
        <v/>
      </c>
      <c r="L37" s="316" t="s">
        <v>90</v>
      </c>
      <c r="M37" s="347">
        <v>45</v>
      </c>
      <c r="N37" s="348">
        <v>0</v>
      </c>
      <c r="O37" s="289"/>
      <c r="P37" s="289"/>
      <c r="Q37" s="276"/>
      <c r="R37" s="277"/>
    </row>
    <row r="38" spans="1:18" s="344" customFormat="1" ht="20.25" customHeight="1" x14ac:dyDescent="0.4">
      <c r="A38" s="277"/>
      <c r="B38" s="312"/>
      <c r="C38" s="273"/>
      <c r="D38" s="625" t="s">
        <v>367</v>
      </c>
      <c r="E38" s="626"/>
      <c r="F38" s="627"/>
      <c r="G38" s="457">
        <v>3</v>
      </c>
      <c r="H38" s="263"/>
      <c r="I38" s="599"/>
      <c r="J38" s="600"/>
      <c r="K38" s="264" t="str">
        <f t="shared" si="1"/>
        <v/>
      </c>
      <c r="L38" s="316" t="s">
        <v>83</v>
      </c>
      <c r="M38" s="347">
        <v>3</v>
      </c>
      <c r="N38" s="348">
        <v>0</v>
      </c>
      <c r="O38" s="289"/>
      <c r="P38" s="289"/>
      <c r="Q38" s="276"/>
      <c r="R38" s="277"/>
    </row>
    <row r="39" spans="1:18" s="344" customFormat="1" ht="20.25" customHeight="1" x14ac:dyDescent="0.4">
      <c r="A39" s="277"/>
      <c r="B39" s="312"/>
      <c r="C39" s="273"/>
      <c r="D39" s="625" t="s">
        <v>366</v>
      </c>
      <c r="E39" s="626"/>
      <c r="F39" s="627"/>
      <c r="G39" s="457">
        <v>3</v>
      </c>
      <c r="H39" s="263"/>
      <c r="I39" s="599"/>
      <c r="J39" s="600"/>
      <c r="K39" s="264" t="str">
        <f t="shared" si="1"/>
        <v/>
      </c>
      <c r="L39" s="316" t="s">
        <v>83</v>
      </c>
      <c r="M39" s="347">
        <v>3</v>
      </c>
      <c r="N39" s="348">
        <v>0</v>
      </c>
      <c r="O39" s="289"/>
      <c r="P39" s="289"/>
      <c r="Q39" s="276"/>
      <c r="R39" s="277"/>
    </row>
    <row r="40" spans="1:18" s="344" customFormat="1" ht="20.25" customHeight="1" x14ac:dyDescent="0.4">
      <c r="A40" s="277"/>
      <c r="B40" s="312"/>
      <c r="C40" s="273"/>
      <c r="D40" s="628" t="s">
        <v>365</v>
      </c>
      <c r="E40" s="629"/>
      <c r="F40" s="630"/>
      <c r="G40" s="459">
        <v>1</v>
      </c>
      <c r="H40" s="265"/>
      <c r="I40" s="597"/>
      <c r="J40" s="598"/>
      <c r="K40" s="266" t="str">
        <f t="shared" si="1"/>
        <v/>
      </c>
      <c r="L40" s="319" t="s">
        <v>82</v>
      </c>
      <c r="M40" s="349">
        <v>1</v>
      </c>
      <c r="N40" s="350">
        <v>0</v>
      </c>
      <c r="O40" s="289"/>
      <c r="P40" s="289"/>
      <c r="Q40" s="276"/>
      <c r="R40" s="277"/>
    </row>
    <row r="41" spans="1:18" ht="20.25" customHeight="1" x14ac:dyDescent="0.4">
      <c r="B41" s="300"/>
      <c r="C41" s="582" t="s">
        <v>10</v>
      </c>
      <c r="D41" s="583"/>
      <c r="E41" s="583"/>
      <c r="F41" s="583"/>
      <c r="G41" s="460">
        <v>1</v>
      </c>
      <c r="H41" s="252"/>
      <c r="I41" s="651" t="s">
        <v>11</v>
      </c>
      <c r="J41" s="652"/>
      <c r="K41" s="143" t="str">
        <f t="shared" si="1"/>
        <v/>
      </c>
      <c r="L41" s="322" t="s">
        <v>83</v>
      </c>
      <c r="M41" s="330">
        <v>1</v>
      </c>
      <c r="N41" s="351">
        <v>300</v>
      </c>
      <c r="O41" s="352"/>
      <c r="P41" s="352"/>
    </row>
    <row r="42" spans="1:18" ht="20.25" customHeight="1" x14ac:dyDescent="0.4">
      <c r="B42" s="300"/>
      <c r="C42" s="582" t="s">
        <v>202</v>
      </c>
      <c r="D42" s="583"/>
      <c r="E42" s="583"/>
      <c r="F42" s="583"/>
      <c r="G42" s="460">
        <v>1</v>
      </c>
      <c r="H42" s="252"/>
      <c r="I42" s="651" t="s">
        <v>371</v>
      </c>
      <c r="J42" s="652"/>
      <c r="K42" s="143" t="str">
        <f t="shared" si="1"/>
        <v/>
      </c>
      <c r="L42" s="322" t="s">
        <v>83</v>
      </c>
      <c r="M42" s="330">
        <v>1</v>
      </c>
      <c r="N42" s="351">
        <v>300</v>
      </c>
      <c r="O42" s="289"/>
      <c r="P42" s="289"/>
    </row>
    <row r="43" spans="1:18" ht="20.25" customHeight="1" x14ac:dyDescent="0.4">
      <c r="B43" s="300"/>
      <c r="C43" s="582" t="s">
        <v>282</v>
      </c>
      <c r="D43" s="583"/>
      <c r="E43" s="583"/>
      <c r="F43" s="583"/>
      <c r="G43" s="460">
        <v>45</v>
      </c>
      <c r="H43" s="252"/>
      <c r="I43" s="651" t="s">
        <v>13</v>
      </c>
      <c r="J43" s="652"/>
      <c r="K43" s="143" t="str">
        <f t="shared" si="1"/>
        <v/>
      </c>
      <c r="L43" s="353" t="s">
        <v>91</v>
      </c>
      <c r="M43" s="354">
        <v>45</v>
      </c>
      <c r="N43" s="351">
        <v>100</v>
      </c>
      <c r="O43" s="289"/>
      <c r="P43" s="289"/>
    </row>
    <row r="44" spans="1:18" ht="20.25" customHeight="1" x14ac:dyDescent="0.4">
      <c r="B44" s="300"/>
      <c r="C44" s="582" t="s">
        <v>283</v>
      </c>
      <c r="D44" s="583"/>
      <c r="E44" s="583"/>
      <c r="F44" s="583"/>
      <c r="G44" s="460">
        <v>3</v>
      </c>
      <c r="H44" s="252"/>
      <c r="I44" s="651" t="s">
        <v>13</v>
      </c>
      <c r="J44" s="652"/>
      <c r="K44" s="143" t="str">
        <f t="shared" si="1"/>
        <v/>
      </c>
      <c r="L44" s="353" t="s">
        <v>91</v>
      </c>
      <c r="M44" s="354">
        <v>3</v>
      </c>
      <c r="N44" s="351">
        <v>1000</v>
      </c>
      <c r="O44" s="289"/>
      <c r="P44" s="289"/>
      <c r="Q44" s="355"/>
    </row>
    <row r="45" spans="1:18" ht="20.25" customHeight="1" x14ac:dyDescent="0.4">
      <c r="B45" s="300"/>
      <c r="C45" s="582" t="s">
        <v>284</v>
      </c>
      <c r="D45" s="583"/>
      <c r="E45" s="583"/>
      <c r="F45" s="583"/>
      <c r="G45" s="460">
        <v>4</v>
      </c>
      <c r="H45" s="252"/>
      <c r="I45" s="651" t="s">
        <v>151</v>
      </c>
      <c r="J45" s="652"/>
      <c r="K45" s="143" t="str">
        <f t="shared" si="1"/>
        <v/>
      </c>
      <c r="L45" s="353" t="s">
        <v>91</v>
      </c>
      <c r="M45" s="354">
        <v>4</v>
      </c>
      <c r="N45" s="351">
        <v>1500</v>
      </c>
      <c r="O45" s="289"/>
      <c r="P45" s="289"/>
      <c r="Q45" s="355"/>
    </row>
    <row r="46" spans="1:18" ht="20.25" customHeight="1" x14ac:dyDescent="0.4">
      <c r="B46" s="300"/>
      <c r="C46" s="582" t="s">
        <v>313</v>
      </c>
      <c r="D46" s="583"/>
      <c r="E46" s="583"/>
      <c r="F46" s="583"/>
      <c r="G46" s="460">
        <v>10</v>
      </c>
      <c r="H46" s="252"/>
      <c r="I46" s="651" t="s">
        <v>28</v>
      </c>
      <c r="J46" s="652"/>
      <c r="K46" s="143" t="str">
        <f t="shared" si="1"/>
        <v/>
      </c>
      <c r="L46" s="353" t="s">
        <v>83</v>
      </c>
      <c r="M46" s="354">
        <v>10</v>
      </c>
      <c r="N46" s="351">
        <v>100</v>
      </c>
      <c r="O46" s="289"/>
      <c r="P46" s="289"/>
      <c r="Q46" s="355"/>
    </row>
    <row r="47" spans="1:18" ht="20.25" customHeight="1" x14ac:dyDescent="0.4">
      <c r="B47" s="300"/>
      <c r="C47" s="582" t="s">
        <v>29</v>
      </c>
      <c r="D47" s="583"/>
      <c r="E47" s="583"/>
      <c r="F47" s="583"/>
      <c r="G47" s="460">
        <v>32</v>
      </c>
      <c r="H47" s="252"/>
      <c r="I47" s="651" t="s">
        <v>30</v>
      </c>
      <c r="J47" s="652"/>
      <c r="K47" s="143" t="str">
        <f t="shared" si="1"/>
        <v/>
      </c>
      <c r="L47" s="353" t="s">
        <v>83</v>
      </c>
      <c r="M47" s="354">
        <v>32</v>
      </c>
      <c r="N47" s="351">
        <v>100</v>
      </c>
      <c r="O47" s="289"/>
      <c r="P47" s="289"/>
      <c r="Q47" s="355"/>
    </row>
    <row r="48" spans="1:18" ht="20.25" customHeight="1" x14ac:dyDescent="0.4">
      <c r="B48" s="300"/>
      <c r="C48" s="582" t="s">
        <v>377</v>
      </c>
      <c r="D48" s="583"/>
      <c r="E48" s="583"/>
      <c r="F48" s="583"/>
      <c r="G48" s="460">
        <v>5</v>
      </c>
      <c r="H48" s="252"/>
      <c r="I48" s="651"/>
      <c r="J48" s="652"/>
      <c r="K48" s="143" t="str">
        <f t="shared" si="1"/>
        <v/>
      </c>
      <c r="L48" s="353" t="s">
        <v>82</v>
      </c>
      <c r="M48" s="354">
        <v>1</v>
      </c>
      <c r="N48" s="351">
        <v>200</v>
      </c>
      <c r="O48" s="289"/>
      <c r="P48" s="289"/>
      <c r="Q48" s="355"/>
    </row>
    <row r="49" spans="1:20" ht="20.25" customHeight="1" x14ac:dyDescent="0.4">
      <c r="B49" s="300"/>
      <c r="C49" s="582" t="s">
        <v>296</v>
      </c>
      <c r="D49" s="583"/>
      <c r="E49" s="583"/>
      <c r="F49" s="583"/>
      <c r="G49" s="460">
        <v>6</v>
      </c>
      <c r="H49" s="252"/>
      <c r="I49" s="651" t="s">
        <v>372</v>
      </c>
      <c r="J49" s="652"/>
      <c r="K49" s="143" t="str">
        <f t="shared" si="1"/>
        <v/>
      </c>
      <c r="L49" s="353" t="s">
        <v>83</v>
      </c>
      <c r="M49" s="354">
        <v>6</v>
      </c>
      <c r="N49" s="351">
        <v>100</v>
      </c>
      <c r="O49" s="289"/>
      <c r="P49" s="289"/>
      <c r="Q49" s="355"/>
    </row>
    <row r="50" spans="1:20" ht="20.25" customHeight="1" x14ac:dyDescent="0.4">
      <c r="B50" s="300"/>
      <c r="C50" s="582" t="s">
        <v>295</v>
      </c>
      <c r="D50" s="583"/>
      <c r="E50" s="583"/>
      <c r="F50" s="583"/>
      <c r="G50" s="460">
        <v>40</v>
      </c>
      <c r="H50" s="252"/>
      <c r="I50" s="651" t="s">
        <v>5</v>
      </c>
      <c r="J50" s="652"/>
      <c r="K50" s="143" t="str">
        <f t="shared" si="1"/>
        <v/>
      </c>
      <c r="L50" s="322" t="s">
        <v>90</v>
      </c>
      <c r="M50" s="330">
        <v>40</v>
      </c>
      <c r="N50" s="331">
        <v>100</v>
      </c>
      <c r="O50" s="289"/>
      <c r="P50" s="289"/>
      <c r="Q50" s="355"/>
    </row>
    <row r="51" spans="1:20" ht="20.25" customHeight="1" x14ac:dyDescent="0.4">
      <c r="B51" s="300"/>
      <c r="C51" s="582" t="s">
        <v>292</v>
      </c>
      <c r="D51" s="583"/>
      <c r="E51" s="583"/>
      <c r="F51" s="583"/>
      <c r="G51" s="460">
        <v>1</v>
      </c>
      <c r="H51" s="252"/>
      <c r="I51" s="651" t="s">
        <v>203</v>
      </c>
      <c r="J51" s="652"/>
      <c r="K51" s="143" t="str">
        <f t="shared" si="1"/>
        <v/>
      </c>
      <c r="L51" s="353" t="s">
        <v>83</v>
      </c>
      <c r="M51" s="354">
        <v>1</v>
      </c>
      <c r="N51" s="351">
        <v>100</v>
      </c>
      <c r="O51" s="289"/>
      <c r="P51" s="289"/>
      <c r="Q51" s="355"/>
    </row>
    <row r="52" spans="1:20" ht="20.25" customHeight="1" x14ac:dyDescent="0.4">
      <c r="B52" s="300"/>
      <c r="C52" s="582" t="s">
        <v>379</v>
      </c>
      <c r="D52" s="583"/>
      <c r="E52" s="583"/>
      <c r="F52" s="583"/>
      <c r="G52" s="460">
        <v>2</v>
      </c>
      <c r="H52" s="252"/>
      <c r="I52" s="651" t="s">
        <v>155</v>
      </c>
      <c r="J52" s="652"/>
      <c r="K52" s="143" t="str">
        <f t="shared" si="1"/>
        <v/>
      </c>
      <c r="L52" s="353" t="s">
        <v>300</v>
      </c>
      <c r="M52" s="354">
        <v>2</v>
      </c>
      <c r="N52" s="351">
        <v>3000</v>
      </c>
      <c r="O52" s="289"/>
      <c r="P52" s="289"/>
    </row>
    <row r="53" spans="1:20" ht="20.25" customHeight="1" x14ac:dyDescent="0.4">
      <c r="B53" s="300"/>
      <c r="C53" s="582" t="s">
        <v>369</v>
      </c>
      <c r="D53" s="583"/>
      <c r="E53" s="583"/>
      <c r="F53" s="583"/>
      <c r="G53" s="460">
        <v>8</v>
      </c>
      <c r="H53" s="252"/>
      <c r="I53" s="651" t="s">
        <v>156</v>
      </c>
      <c r="J53" s="652"/>
      <c r="K53" s="143" t="str">
        <f t="shared" si="1"/>
        <v/>
      </c>
      <c r="L53" s="353" t="s">
        <v>300</v>
      </c>
      <c r="M53" s="354">
        <v>8</v>
      </c>
      <c r="N53" s="351">
        <v>1500</v>
      </c>
      <c r="O53" s="289"/>
      <c r="P53" s="289"/>
    </row>
    <row r="54" spans="1:20" s="344" customFormat="1" ht="20.25" customHeight="1" thickBot="1" x14ac:dyDescent="0.45">
      <c r="A54" s="277"/>
      <c r="B54" s="332"/>
      <c r="C54" s="592" t="s">
        <v>380</v>
      </c>
      <c r="D54" s="592"/>
      <c r="E54" s="592"/>
      <c r="F54" s="592"/>
      <c r="G54" s="461">
        <v>5</v>
      </c>
      <c r="H54" s="255"/>
      <c r="I54" s="657" t="s">
        <v>158</v>
      </c>
      <c r="J54" s="658"/>
      <c r="K54" s="142" t="str">
        <f t="shared" si="1"/>
        <v/>
      </c>
      <c r="L54" s="356" t="s">
        <v>300</v>
      </c>
      <c r="M54" s="357">
        <v>5</v>
      </c>
      <c r="N54" s="358">
        <v>2000</v>
      </c>
      <c r="O54" s="289"/>
      <c r="P54" s="289"/>
      <c r="Q54" s="276"/>
      <c r="R54" s="277"/>
    </row>
    <row r="55" spans="1:20" s="344" customFormat="1" ht="20.25" customHeight="1" x14ac:dyDescent="0.4">
      <c r="A55" s="277"/>
      <c r="B55" s="359"/>
      <c r="C55" s="653" t="s">
        <v>335</v>
      </c>
      <c r="D55" s="654"/>
      <c r="E55" s="654"/>
      <c r="F55" s="654"/>
      <c r="G55" s="465">
        <v>30</v>
      </c>
      <c r="H55" s="253"/>
      <c r="I55" s="655" t="s">
        <v>33</v>
      </c>
      <c r="J55" s="656"/>
      <c r="K55" s="144" t="str">
        <f t="shared" si="1"/>
        <v/>
      </c>
      <c r="L55" s="361" t="s">
        <v>90</v>
      </c>
      <c r="M55" s="362">
        <v>30</v>
      </c>
      <c r="N55" s="363">
        <v>0</v>
      </c>
      <c r="O55" s="289"/>
      <c r="P55" s="289"/>
      <c r="Q55" s="276"/>
      <c r="R55" s="277"/>
    </row>
    <row r="56" spans="1:20" s="344" customFormat="1" ht="20.25" customHeight="1" x14ac:dyDescent="0.4">
      <c r="A56" s="277"/>
      <c r="B56" s="300"/>
      <c r="C56" s="582" t="s">
        <v>336</v>
      </c>
      <c r="D56" s="583"/>
      <c r="E56" s="583"/>
      <c r="F56" s="583"/>
      <c r="G56" s="460">
        <v>10</v>
      </c>
      <c r="H56" s="252"/>
      <c r="I56" s="651" t="s">
        <v>35</v>
      </c>
      <c r="J56" s="652"/>
      <c r="K56" s="143" t="str">
        <f t="shared" si="1"/>
        <v/>
      </c>
      <c r="L56" s="353" t="s">
        <v>66</v>
      </c>
      <c r="M56" s="354">
        <v>10</v>
      </c>
      <c r="N56" s="351">
        <v>0</v>
      </c>
      <c r="O56" s="289"/>
      <c r="P56" s="289"/>
      <c r="Q56" s="276"/>
      <c r="R56" s="277"/>
    </row>
    <row r="57" spans="1:20" s="344" customFormat="1" ht="20.25" customHeight="1" x14ac:dyDescent="0.4">
      <c r="A57" s="277"/>
      <c r="B57" s="300"/>
      <c r="C57" s="592" t="s">
        <v>337</v>
      </c>
      <c r="D57" s="592"/>
      <c r="E57" s="592"/>
      <c r="F57" s="592"/>
      <c r="G57" s="461">
        <v>10</v>
      </c>
      <c r="H57" s="255"/>
      <c r="I57" s="651" t="s">
        <v>37</v>
      </c>
      <c r="J57" s="652"/>
      <c r="K57" s="142" t="str">
        <f t="shared" si="1"/>
        <v/>
      </c>
      <c r="L57" s="356" t="s">
        <v>66</v>
      </c>
      <c r="M57" s="357">
        <v>10</v>
      </c>
      <c r="N57" s="358">
        <v>0</v>
      </c>
      <c r="O57" s="364"/>
      <c r="P57" s="364"/>
      <c r="Q57" s="276"/>
      <c r="R57" s="277"/>
    </row>
    <row r="58" spans="1:20" s="344" customFormat="1" ht="20.25" customHeight="1" x14ac:dyDescent="0.4">
      <c r="A58" s="277"/>
      <c r="B58" s="300"/>
      <c r="C58" s="582" t="s">
        <v>338</v>
      </c>
      <c r="D58" s="583"/>
      <c r="E58" s="583"/>
      <c r="F58" s="583"/>
      <c r="G58" s="460">
        <v>50</v>
      </c>
      <c r="H58" s="252"/>
      <c r="I58" s="651"/>
      <c r="J58" s="652"/>
      <c r="K58" s="143" t="str">
        <f t="shared" si="1"/>
        <v/>
      </c>
      <c r="L58" s="353" t="s">
        <v>178</v>
      </c>
      <c r="M58" s="354">
        <v>50</v>
      </c>
      <c r="N58" s="351">
        <v>0</v>
      </c>
      <c r="O58" s="364"/>
      <c r="P58" s="364"/>
      <c r="Q58" s="276"/>
      <c r="R58" s="277"/>
    </row>
    <row r="59" spans="1:20" s="344" customFormat="1" ht="20.25" customHeight="1" x14ac:dyDescent="0.4">
      <c r="A59" s="277"/>
      <c r="B59" s="300"/>
      <c r="C59" s="582" t="s">
        <v>339</v>
      </c>
      <c r="D59" s="583"/>
      <c r="E59" s="583"/>
      <c r="F59" s="583"/>
      <c r="G59" s="460">
        <v>20</v>
      </c>
      <c r="H59" s="252"/>
      <c r="I59" s="651"/>
      <c r="J59" s="652"/>
      <c r="K59" s="143" t="str">
        <f t="shared" si="1"/>
        <v/>
      </c>
      <c r="L59" s="353" t="s">
        <v>178</v>
      </c>
      <c r="M59" s="354">
        <v>20</v>
      </c>
      <c r="N59" s="351">
        <v>0</v>
      </c>
      <c r="O59" s="364"/>
      <c r="P59" s="364"/>
      <c r="Q59" s="276"/>
      <c r="R59" s="277"/>
    </row>
    <row r="60" spans="1:20" s="344" customFormat="1" ht="20.25" customHeight="1" x14ac:dyDescent="0.4">
      <c r="A60" s="277"/>
      <c r="B60" s="300"/>
      <c r="C60" s="583" t="s">
        <v>340</v>
      </c>
      <c r="D60" s="583"/>
      <c r="E60" s="583"/>
      <c r="F60" s="583"/>
      <c r="G60" s="460">
        <v>35</v>
      </c>
      <c r="H60" s="255"/>
      <c r="I60" s="651"/>
      <c r="J60" s="652"/>
      <c r="K60" s="143" t="str">
        <f t="shared" si="1"/>
        <v/>
      </c>
      <c r="L60" s="353" t="s">
        <v>66</v>
      </c>
      <c r="M60" s="354">
        <v>35</v>
      </c>
      <c r="N60" s="351">
        <v>0</v>
      </c>
      <c r="O60" s="364"/>
      <c r="P60" s="364"/>
      <c r="Q60" s="276"/>
      <c r="R60" s="277"/>
    </row>
    <row r="61" spans="1:20" s="344" customFormat="1" ht="20.25" customHeight="1" x14ac:dyDescent="0.4">
      <c r="A61" s="277"/>
      <c r="B61" s="300"/>
      <c r="C61" s="583" t="s">
        <v>341</v>
      </c>
      <c r="D61" s="583"/>
      <c r="E61" s="583"/>
      <c r="F61" s="583"/>
      <c r="G61" s="460">
        <v>30</v>
      </c>
      <c r="H61" s="255"/>
      <c r="I61" s="651"/>
      <c r="J61" s="652"/>
      <c r="K61" s="143" t="str">
        <f t="shared" si="1"/>
        <v/>
      </c>
      <c r="L61" s="353" t="s">
        <v>178</v>
      </c>
      <c r="M61" s="354">
        <v>30</v>
      </c>
      <c r="N61" s="351">
        <v>0</v>
      </c>
      <c r="O61" s="364"/>
      <c r="P61" s="364"/>
      <c r="Q61" s="276"/>
      <c r="R61" s="277"/>
    </row>
    <row r="62" spans="1:20" s="344" customFormat="1" ht="20.25" customHeight="1" thickBot="1" x14ac:dyDescent="0.45">
      <c r="A62" s="277"/>
      <c r="B62" s="332"/>
      <c r="C62" s="639" t="s">
        <v>352</v>
      </c>
      <c r="D62" s="639"/>
      <c r="E62" s="639"/>
      <c r="F62" s="639"/>
      <c r="G62" s="454">
        <v>30</v>
      </c>
      <c r="H62" s="256"/>
      <c r="I62" s="649"/>
      <c r="J62" s="650"/>
      <c r="K62" s="145" t="str">
        <f t="shared" si="1"/>
        <v/>
      </c>
      <c r="L62" s="365" t="s">
        <v>83</v>
      </c>
      <c r="M62" s="366">
        <v>30</v>
      </c>
      <c r="N62" s="367">
        <v>0</v>
      </c>
      <c r="O62" s="289"/>
      <c r="P62" s="289"/>
      <c r="Q62" s="276"/>
      <c r="R62" s="277"/>
    </row>
    <row r="63" spans="1:20" ht="21.75" customHeight="1" thickTop="1" thickBot="1" x14ac:dyDescent="0.45">
      <c r="I63" s="555" t="s">
        <v>305</v>
      </c>
      <c r="J63" s="557"/>
      <c r="K63" s="130">
        <f>SUM(K6:K54)</f>
        <v>0</v>
      </c>
      <c r="O63" s="289"/>
      <c r="P63" s="289"/>
    </row>
    <row r="64" spans="1:20" s="72" customFormat="1" ht="18" customHeight="1" thickTop="1" thickBot="1" x14ac:dyDescent="0.45">
      <c r="A64" s="71"/>
      <c r="B64" s="399" t="s">
        <v>332</v>
      </c>
      <c r="C64" s="400"/>
      <c r="D64" s="400"/>
      <c r="E64" s="400"/>
      <c r="F64" s="400"/>
      <c r="G64" s="401"/>
      <c r="H64" s="401"/>
      <c r="I64" s="402"/>
      <c r="J64" s="402"/>
      <c r="K64" s="403"/>
      <c r="L64" s="403"/>
      <c r="M64" s="404"/>
      <c r="N64" s="69"/>
      <c r="O64" s="69"/>
      <c r="P64" s="70"/>
      <c r="Q64" s="83"/>
      <c r="R64" s="83"/>
      <c r="S64" s="405"/>
      <c r="T64" s="71"/>
    </row>
    <row r="65" spans="1:18" s="72" customFormat="1" ht="30" customHeight="1" thickBot="1" x14ac:dyDescent="0.45">
      <c r="A65" s="71"/>
      <c r="B65" s="406" t="s">
        <v>54</v>
      </c>
      <c r="C65" s="646" t="s">
        <v>311</v>
      </c>
      <c r="D65" s="646"/>
      <c r="E65" s="646"/>
      <c r="F65" s="646"/>
      <c r="G65" s="407" t="s">
        <v>478</v>
      </c>
      <c r="H65" s="408" t="s">
        <v>480</v>
      </c>
      <c r="I65" s="409" t="s">
        <v>481</v>
      </c>
      <c r="J65" s="440" t="s">
        <v>479</v>
      </c>
      <c r="K65" s="410" t="s">
        <v>174</v>
      </c>
      <c r="L65" s="411" t="s">
        <v>1</v>
      </c>
      <c r="M65" s="412" t="s">
        <v>312</v>
      </c>
      <c r="N65" s="413" t="s">
        <v>175</v>
      </c>
      <c r="O65" s="83"/>
      <c r="P65" s="83"/>
      <c r="Q65" s="405"/>
      <c r="R65" s="71"/>
    </row>
    <row r="66" spans="1:18" s="72" customFormat="1" ht="20.25" customHeight="1" x14ac:dyDescent="0.4">
      <c r="A66" s="71"/>
      <c r="B66" s="414" t="s">
        <v>281</v>
      </c>
      <c r="C66" s="635" t="s">
        <v>482</v>
      </c>
      <c r="D66" s="636"/>
      <c r="E66" s="636"/>
      <c r="F66" s="636"/>
      <c r="G66" s="443">
        <v>6</v>
      </c>
      <c r="H66" s="415"/>
      <c r="I66" s="436"/>
      <c r="J66" s="441"/>
      <c r="K66" s="425">
        <f>IF(I66&lt;5,H66*I66*N66,500*H66)</f>
        <v>0</v>
      </c>
      <c r="L66" s="416" t="s">
        <v>308</v>
      </c>
      <c r="M66" s="417">
        <v>6</v>
      </c>
      <c r="N66" s="418">
        <v>100</v>
      </c>
      <c r="O66" s="83"/>
      <c r="P66" s="83"/>
      <c r="Q66" s="405"/>
      <c r="R66" s="71"/>
    </row>
    <row r="67" spans="1:18" s="72" customFormat="1" ht="20.25" customHeight="1" thickBot="1" x14ac:dyDescent="0.45">
      <c r="A67" s="71"/>
      <c r="B67" s="419"/>
      <c r="C67" s="591" t="s">
        <v>483</v>
      </c>
      <c r="D67" s="592"/>
      <c r="E67" s="592"/>
      <c r="F67" s="592"/>
      <c r="G67" s="444">
        <v>6</v>
      </c>
      <c r="H67" s="420"/>
      <c r="I67" s="437"/>
      <c r="J67" s="442"/>
      <c r="K67" s="452">
        <f t="shared" ref="K67:K69" si="2">IF(I67&lt;5,H67*I67*N67,500*H67)</f>
        <v>0</v>
      </c>
      <c r="L67" s="421" t="s">
        <v>308</v>
      </c>
      <c r="M67" s="422">
        <v>6</v>
      </c>
      <c r="N67" s="423">
        <v>100</v>
      </c>
      <c r="O67" s="83"/>
      <c r="P67" s="83"/>
      <c r="Q67" s="405"/>
      <c r="R67" s="71"/>
    </row>
    <row r="68" spans="1:18" s="72" customFormat="1" ht="20.25" customHeight="1" x14ac:dyDescent="0.4">
      <c r="A68" s="71"/>
      <c r="B68" s="414" t="s">
        <v>281</v>
      </c>
      <c r="C68" s="635" t="s">
        <v>484</v>
      </c>
      <c r="D68" s="636"/>
      <c r="E68" s="636"/>
      <c r="F68" s="636"/>
      <c r="G68" s="445">
        <v>4</v>
      </c>
      <c r="H68" s="424"/>
      <c r="I68" s="438"/>
      <c r="J68" s="441"/>
      <c r="K68" s="451">
        <f t="shared" si="2"/>
        <v>0</v>
      </c>
      <c r="L68" s="426" t="s">
        <v>308</v>
      </c>
      <c r="M68" s="427">
        <v>4</v>
      </c>
      <c r="N68" s="428">
        <v>100</v>
      </c>
      <c r="O68" s="83"/>
      <c r="P68" s="83"/>
      <c r="Q68" s="405"/>
      <c r="R68" s="71"/>
    </row>
    <row r="69" spans="1:18" s="72" customFormat="1" ht="20.25" customHeight="1" thickBot="1" x14ac:dyDescent="0.45">
      <c r="A69" s="71"/>
      <c r="B69" s="429"/>
      <c r="C69" s="638" t="s">
        <v>485</v>
      </c>
      <c r="D69" s="639"/>
      <c r="E69" s="639"/>
      <c r="F69" s="639"/>
      <c r="G69" s="446">
        <v>4</v>
      </c>
      <c r="H69" s="430"/>
      <c r="I69" s="439"/>
      <c r="J69" s="442"/>
      <c r="K69" s="452">
        <f t="shared" si="2"/>
        <v>0</v>
      </c>
      <c r="L69" s="431" t="s">
        <v>308</v>
      </c>
      <c r="M69" s="432">
        <v>4</v>
      </c>
      <c r="N69" s="433">
        <v>100</v>
      </c>
      <c r="O69" s="83"/>
      <c r="P69" s="83"/>
      <c r="Q69" s="405"/>
      <c r="R69" s="71"/>
    </row>
    <row r="70" spans="1:18" s="71" customFormat="1" ht="21.75" customHeight="1" thickBot="1" x14ac:dyDescent="0.45">
      <c r="B70" s="64"/>
      <c r="C70" s="400"/>
      <c r="D70" s="400"/>
      <c r="E70" s="400"/>
      <c r="F70" s="400"/>
      <c r="G70" s="401"/>
      <c r="H70" s="401"/>
      <c r="I70" s="667" t="s">
        <v>305</v>
      </c>
      <c r="J70" s="668"/>
      <c r="K70" s="434">
        <f>SUM(K66:K69)</f>
        <v>0</v>
      </c>
      <c r="L70" s="69"/>
      <c r="M70" s="69"/>
      <c r="N70" s="70"/>
      <c r="O70" s="83"/>
      <c r="P70" s="83"/>
      <c r="Q70" s="405"/>
    </row>
    <row r="71" spans="1:18" s="71" customFormat="1" ht="23.25" customHeight="1" thickTop="1" thickBot="1" x14ac:dyDescent="0.45">
      <c r="B71" s="64"/>
      <c r="C71" s="400"/>
      <c r="D71" s="400"/>
      <c r="E71" s="400"/>
      <c r="F71" s="400"/>
      <c r="G71" s="401"/>
      <c r="H71" s="401"/>
      <c r="I71" s="267"/>
      <c r="J71" s="267"/>
      <c r="K71" s="435"/>
      <c r="L71" s="69"/>
      <c r="M71" s="69"/>
      <c r="N71" s="70"/>
      <c r="O71" s="83"/>
      <c r="P71" s="83"/>
      <c r="Q71" s="405"/>
    </row>
    <row r="72" spans="1:18" s="71" customFormat="1" ht="21.75" customHeight="1" thickBot="1" x14ac:dyDescent="0.45">
      <c r="B72" s="64"/>
      <c r="C72" s="400"/>
      <c r="D72" s="400"/>
      <c r="E72" s="400"/>
      <c r="F72" s="400"/>
      <c r="G72" s="401"/>
      <c r="H72" s="401"/>
      <c r="I72" s="665" t="s">
        <v>304</v>
      </c>
      <c r="J72" s="665"/>
      <c r="K72" s="447">
        <f>K63+K70</f>
        <v>0</v>
      </c>
      <c r="L72" s="69"/>
      <c r="M72" s="69"/>
      <c r="N72" s="70"/>
      <c r="O72" s="83"/>
      <c r="P72" s="83"/>
      <c r="Q72" s="405"/>
    </row>
    <row r="73" spans="1:18" s="71" customFormat="1" ht="21.75" customHeight="1" thickBot="1" x14ac:dyDescent="0.45">
      <c r="B73" s="64"/>
      <c r="C73" s="400"/>
      <c r="D73" s="400"/>
      <c r="E73" s="400"/>
      <c r="F73" s="400"/>
      <c r="G73" s="401"/>
      <c r="H73" s="401"/>
      <c r="I73" s="665" t="s">
        <v>487</v>
      </c>
      <c r="J73" s="665"/>
      <c r="K73" s="450">
        <f>IF(N73="",0,N73*IF(K72="",0,-K72))</f>
        <v>0</v>
      </c>
      <c r="L73" s="666" t="s">
        <v>486</v>
      </c>
      <c r="M73" s="666"/>
      <c r="N73" s="448"/>
      <c r="O73" s="83"/>
      <c r="P73" s="83"/>
      <c r="Q73" s="405"/>
    </row>
    <row r="74" spans="1:18" s="71" customFormat="1" ht="21.75" customHeight="1" thickBot="1" x14ac:dyDescent="0.45">
      <c r="B74" s="64"/>
      <c r="C74" s="400"/>
      <c r="D74" s="400"/>
      <c r="E74" s="400"/>
      <c r="F74" s="400"/>
      <c r="G74" s="401"/>
      <c r="H74" s="401"/>
      <c r="I74" s="665" t="s">
        <v>488</v>
      </c>
      <c r="J74" s="665"/>
      <c r="K74" s="450">
        <f>K72+K73</f>
        <v>0</v>
      </c>
      <c r="L74" s="663"/>
      <c r="M74" s="664"/>
      <c r="N74" s="449"/>
      <c r="O74" s="83"/>
      <c r="P74" s="83"/>
      <c r="Q74" s="405"/>
    </row>
    <row r="75" spans="1:18" s="344" customFormat="1" ht="18" customHeight="1" thickBot="1" x14ac:dyDescent="0.45">
      <c r="A75" s="277"/>
      <c r="B75" s="240" t="s">
        <v>299</v>
      </c>
      <c r="C75" s="369"/>
      <c r="D75" s="370"/>
      <c r="E75" s="370"/>
      <c r="F75" s="369"/>
      <c r="G75" s="371"/>
      <c r="H75" s="371"/>
      <c r="I75" s="374"/>
      <c r="J75" s="374"/>
      <c r="K75" s="148"/>
      <c r="L75" s="372"/>
      <c r="M75" s="372"/>
      <c r="N75" s="373"/>
      <c r="O75" s="289"/>
      <c r="P75" s="289"/>
      <c r="Q75" s="276"/>
      <c r="R75" s="277"/>
    </row>
    <row r="76" spans="1:18" s="344" customFormat="1" ht="18" customHeight="1" x14ac:dyDescent="0.4">
      <c r="A76" s="277"/>
      <c r="B76" s="359" t="s">
        <v>299</v>
      </c>
      <c r="C76" s="554" t="s">
        <v>490</v>
      </c>
      <c r="D76" s="526"/>
      <c r="E76" s="526"/>
      <c r="F76" s="526"/>
      <c r="G76" s="117">
        <v>1</v>
      </c>
      <c r="H76" s="211"/>
      <c r="I76" s="285" t="s">
        <v>256</v>
      </c>
      <c r="J76" s="285" t="s">
        <v>256</v>
      </c>
      <c r="K76" s="271" t="str">
        <f t="shared" ref="K76:K87" si="3">IF(H76="","",H76*N76)</f>
        <v/>
      </c>
      <c r="L76" s="343" t="s">
        <v>82</v>
      </c>
      <c r="M76" s="287">
        <v>1</v>
      </c>
      <c r="N76" s="288">
        <v>15000</v>
      </c>
      <c r="O76" s="352"/>
      <c r="P76" s="352"/>
      <c r="Q76" s="276"/>
      <c r="R76" s="277"/>
    </row>
    <row r="77" spans="1:18" s="344" customFormat="1" ht="18" customHeight="1" x14ac:dyDescent="0.4">
      <c r="A77" s="277"/>
      <c r="B77" s="300"/>
      <c r="C77" s="516" t="s">
        <v>495</v>
      </c>
      <c r="D77" s="517"/>
      <c r="E77" s="517"/>
      <c r="F77" s="517"/>
      <c r="G77" s="118">
        <v>1</v>
      </c>
      <c r="H77" s="212"/>
      <c r="I77" s="326" t="s">
        <v>258</v>
      </c>
      <c r="J77" s="326" t="s">
        <v>258</v>
      </c>
      <c r="K77" s="142" t="str">
        <f t="shared" si="3"/>
        <v/>
      </c>
      <c r="L77" s="327" t="s">
        <v>82</v>
      </c>
      <c r="M77" s="328">
        <v>1</v>
      </c>
      <c r="N77" s="329">
        <v>12000</v>
      </c>
      <c r="O77" s="364"/>
      <c r="P77" s="364"/>
      <c r="Q77" s="276"/>
      <c r="R77" s="277"/>
    </row>
    <row r="78" spans="1:18" s="344" customFormat="1" ht="18" customHeight="1" x14ac:dyDescent="0.4">
      <c r="A78" s="277"/>
      <c r="B78" s="300"/>
      <c r="C78" s="516" t="s">
        <v>496</v>
      </c>
      <c r="D78" s="517"/>
      <c r="E78" s="517"/>
      <c r="F78" s="517"/>
      <c r="G78" s="118">
        <v>1</v>
      </c>
      <c r="H78" s="212"/>
      <c r="I78" s="326" t="s">
        <v>257</v>
      </c>
      <c r="J78" s="326" t="s">
        <v>257</v>
      </c>
      <c r="K78" s="142" t="str">
        <f t="shared" si="3"/>
        <v/>
      </c>
      <c r="L78" s="327" t="s">
        <v>82</v>
      </c>
      <c r="M78" s="328">
        <v>1</v>
      </c>
      <c r="N78" s="329">
        <v>9600</v>
      </c>
      <c r="O78" s="364"/>
      <c r="P78" s="364"/>
      <c r="Q78" s="276"/>
      <c r="R78" s="277"/>
    </row>
    <row r="79" spans="1:18" s="344" customFormat="1" ht="18" customHeight="1" x14ac:dyDescent="0.4">
      <c r="A79" s="277"/>
      <c r="B79" s="300"/>
      <c r="C79" s="516" t="s">
        <v>497</v>
      </c>
      <c r="D79" s="517"/>
      <c r="E79" s="517"/>
      <c r="F79" s="517"/>
      <c r="G79" s="118">
        <v>2</v>
      </c>
      <c r="H79" s="212"/>
      <c r="I79" s="326" t="s">
        <v>259</v>
      </c>
      <c r="J79" s="326" t="s">
        <v>259</v>
      </c>
      <c r="K79" s="142" t="str">
        <f t="shared" si="3"/>
        <v/>
      </c>
      <c r="L79" s="327" t="s">
        <v>82</v>
      </c>
      <c r="M79" s="328">
        <v>2</v>
      </c>
      <c r="N79" s="329">
        <v>7200</v>
      </c>
      <c r="O79" s="364"/>
      <c r="P79" s="364"/>
      <c r="R79" s="277"/>
    </row>
    <row r="80" spans="1:18" s="344" customFormat="1" ht="18" customHeight="1" x14ac:dyDescent="0.4">
      <c r="A80" s="277"/>
      <c r="B80" s="300"/>
      <c r="C80" s="516" t="s">
        <v>498</v>
      </c>
      <c r="D80" s="517"/>
      <c r="E80" s="517"/>
      <c r="F80" s="517"/>
      <c r="G80" s="118">
        <v>1</v>
      </c>
      <c r="H80" s="212"/>
      <c r="I80" s="326" t="s">
        <v>268</v>
      </c>
      <c r="J80" s="326" t="s">
        <v>268</v>
      </c>
      <c r="K80" s="142" t="str">
        <f t="shared" si="3"/>
        <v/>
      </c>
      <c r="L80" s="327" t="s">
        <v>82</v>
      </c>
      <c r="M80" s="328">
        <v>1</v>
      </c>
      <c r="N80" s="329">
        <v>14400</v>
      </c>
      <c r="O80" s="364"/>
      <c r="P80" s="364"/>
      <c r="Q80" s="276"/>
      <c r="R80" s="277"/>
    </row>
    <row r="81" spans="1:18" s="344" customFormat="1" ht="18" customHeight="1" x14ac:dyDescent="0.4">
      <c r="A81" s="277"/>
      <c r="B81" s="300"/>
      <c r="C81" s="516" t="s">
        <v>499</v>
      </c>
      <c r="D81" s="517"/>
      <c r="E81" s="517"/>
      <c r="F81" s="517"/>
      <c r="G81" s="118">
        <v>1</v>
      </c>
      <c r="H81" s="212"/>
      <c r="I81" s="326" t="s">
        <v>270</v>
      </c>
      <c r="J81" s="326" t="s">
        <v>270</v>
      </c>
      <c r="K81" s="142" t="str">
        <f t="shared" si="3"/>
        <v/>
      </c>
      <c r="L81" s="327" t="s">
        <v>82</v>
      </c>
      <c r="M81" s="328">
        <v>1</v>
      </c>
      <c r="N81" s="329">
        <v>12600</v>
      </c>
      <c r="O81" s="364"/>
      <c r="P81" s="364"/>
      <c r="Q81" s="276"/>
      <c r="R81" s="277"/>
    </row>
    <row r="82" spans="1:18" s="344" customFormat="1" ht="18" customHeight="1" x14ac:dyDescent="0.4">
      <c r="A82" s="277"/>
      <c r="B82" s="300"/>
      <c r="C82" s="516" t="s">
        <v>500</v>
      </c>
      <c r="D82" s="517"/>
      <c r="E82" s="517"/>
      <c r="F82" s="517"/>
      <c r="G82" s="118">
        <v>1</v>
      </c>
      <c r="H82" s="212"/>
      <c r="I82" s="326" t="s">
        <v>272</v>
      </c>
      <c r="J82" s="326" t="s">
        <v>272</v>
      </c>
      <c r="K82" s="142" t="str">
        <f t="shared" si="3"/>
        <v/>
      </c>
      <c r="L82" s="327" t="s">
        <v>82</v>
      </c>
      <c r="M82" s="328">
        <v>1</v>
      </c>
      <c r="N82" s="329">
        <v>8400</v>
      </c>
      <c r="O82" s="289"/>
      <c r="P82" s="289"/>
      <c r="Q82" s="276"/>
      <c r="R82" s="277"/>
    </row>
    <row r="83" spans="1:18" s="344" customFormat="1" ht="18" customHeight="1" thickBot="1" x14ac:dyDescent="0.45">
      <c r="A83" s="277"/>
      <c r="B83" s="332"/>
      <c r="C83" s="561" t="s">
        <v>273</v>
      </c>
      <c r="D83" s="525"/>
      <c r="E83" s="525"/>
      <c r="F83" s="525"/>
      <c r="G83" s="123">
        <v>25</v>
      </c>
      <c r="H83" s="215"/>
      <c r="I83" s="292" t="s">
        <v>256</v>
      </c>
      <c r="J83" s="292" t="s">
        <v>256</v>
      </c>
      <c r="K83" s="145" t="str">
        <f t="shared" si="3"/>
        <v/>
      </c>
      <c r="L83" s="293" t="s">
        <v>83</v>
      </c>
      <c r="M83" s="294">
        <v>25</v>
      </c>
      <c r="N83" s="295">
        <v>600</v>
      </c>
      <c r="O83" s="364"/>
      <c r="P83" s="364"/>
      <c r="Q83" s="276"/>
      <c r="R83" s="277"/>
    </row>
    <row r="84" spans="1:18" s="344" customFormat="1" ht="17.45" customHeight="1" outlineLevel="1" x14ac:dyDescent="0.4">
      <c r="A84" s="277"/>
      <c r="B84" s="359" t="s">
        <v>299</v>
      </c>
      <c r="C84" s="526" t="s">
        <v>282</v>
      </c>
      <c r="D84" s="526"/>
      <c r="E84" s="526"/>
      <c r="F84" s="526"/>
      <c r="G84" s="113">
        <v>1</v>
      </c>
      <c r="H84" s="214"/>
      <c r="I84" s="360" t="s">
        <v>13</v>
      </c>
      <c r="J84" s="360" t="s">
        <v>13</v>
      </c>
      <c r="K84" s="142" t="str">
        <f t="shared" si="3"/>
        <v/>
      </c>
      <c r="L84" s="361" t="s">
        <v>91</v>
      </c>
      <c r="M84" s="328">
        <v>1</v>
      </c>
      <c r="N84" s="363">
        <v>400</v>
      </c>
      <c r="O84" s="364"/>
      <c r="P84" s="364"/>
      <c r="Q84" s="276"/>
      <c r="R84" s="277"/>
    </row>
    <row r="85" spans="1:18" s="344" customFormat="1" ht="27.95" customHeight="1" x14ac:dyDescent="0.4">
      <c r="A85" s="277"/>
      <c r="B85" s="300"/>
      <c r="C85" s="517" t="s">
        <v>283</v>
      </c>
      <c r="D85" s="517"/>
      <c r="E85" s="517"/>
      <c r="F85" s="517"/>
      <c r="G85" s="119">
        <v>1</v>
      </c>
      <c r="H85" s="213"/>
      <c r="I85" s="325" t="s">
        <v>13</v>
      </c>
      <c r="J85" s="325" t="s">
        <v>13</v>
      </c>
      <c r="K85" s="142" t="str">
        <f t="shared" si="3"/>
        <v/>
      </c>
      <c r="L85" s="353" t="s">
        <v>91</v>
      </c>
      <c r="M85" s="328">
        <v>1</v>
      </c>
      <c r="N85" s="351">
        <v>2000</v>
      </c>
      <c r="O85" s="364"/>
      <c r="P85" s="364"/>
      <c r="Q85" s="276"/>
      <c r="R85" s="277"/>
    </row>
    <row r="86" spans="1:18" s="344" customFormat="1" ht="27.95" customHeight="1" thickBot="1" x14ac:dyDescent="0.45">
      <c r="A86" s="277"/>
      <c r="B86" s="300"/>
      <c r="C86" s="528" t="s">
        <v>284</v>
      </c>
      <c r="D86" s="528"/>
      <c r="E86" s="528"/>
      <c r="F86" s="528"/>
      <c r="G86" s="118">
        <v>1</v>
      </c>
      <c r="H86" s="212"/>
      <c r="I86" s="326" t="s">
        <v>151</v>
      </c>
      <c r="J86" s="326" t="s">
        <v>151</v>
      </c>
      <c r="K86" s="142" t="str">
        <f t="shared" si="3"/>
        <v/>
      </c>
      <c r="L86" s="356" t="s">
        <v>91</v>
      </c>
      <c r="M86" s="328">
        <v>1</v>
      </c>
      <c r="N86" s="358">
        <v>4000</v>
      </c>
      <c r="O86" s="364"/>
      <c r="P86" s="364"/>
      <c r="Q86" s="276"/>
      <c r="R86" s="277"/>
    </row>
    <row r="87" spans="1:18" s="344" customFormat="1" ht="18" customHeight="1" thickBot="1" x14ac:dyDescent="0.45">
      <c r="A87" s="277"/>
      <c r="B87" s="375" t="s">
        <v>299</v>
      </c>
      <c r="C87" s="558" t="s">
        <v>301</v>
      </c>
      <c r="D87" s="558"/>
      <c r="E87" s="558"/>
      <c r="F87" s="558"/>
      <c r="G87" s="127">
        <v>1</v>
      </c>
      <c r="H87" s="216"/>
      <c r="I87" s="376"/>
      <c r="J87" s="376"/>
      <c r="K87" s="150" t="str">
        <f t="shared" si="3"/>
        <v/>
      </c>
      <c r="L87" s="377" t="s">
        <v>82</v>
      </c>
      <c r="M87" s="378">
        <v>1</v>
      </c>
      <c r="N87" s="379">
        <v>20000</v>
      </c>
      <c r="O87" s="364"/>
      <c r="P87" s="364"/>
      <c r="Q87" s="276"/>
      <c r="R87" s="277"/>
    </row>
    <row r="88" spans="1:18" s="344" customFormat="1" ht="27.95" customHeight="1" thickTop="1" thickBot="1" x14ac:dyDescent="0.45">
      <c r="A88" s="277"/>
      <c r="B88" s="368"/>
      <c r="C88" s="369"/>
      <c r="D88" s="370"/>
      <c r="E88" s="370"/>
      <c r="F88" s="369"/>
      <c r="G88" s="371"/>
      <c r="H88" s="371"/>
      <c r="I88" s="371"/>
      <c r="J88" s="397" t="s">
        <v>305</v>
      </c>
      <c r="K88" s="130">
        <f>SUM(K76:K87)</f>
        <v>0</v>
      </c>
      <c r="L88" s="372"/>
      <c r="M88" s="372"/>
      <c r="N88" s="373"/>
      <c r="O88" s="380"/>
      <c r="P88" s="380"/>
      <c r="Q88" s="276"/>
      <c r="R88" s="277"/>
    </row>
    <row r="89" spans="1:18" ht="18" customHeight="1" thickTop="1" thickBot="1" x14ac:dyDescent="0.45">
      <c r="I89" s="381"/>
      <c r="J89" s="381"/>
      <c r="K89" s="149"/>
    </row>
    <row r="90" spans="1:18" ht="18" customHeight="1" thickTop="1" thickBot="1" x14ac:dyDescent="0.45">
      <c r="I90" s="371"/>
      <c r="J90" s="397" t="s">
        <v>304</v>
      </c>
      <c r="K90" s="130">
        <f>+K63+K88</f>
        <v>0</v>
      </c>
      <c r="Q90" s="355"/>
    </row>
    <row r="91" spans="1:18" ht="18" customHeight="1" thickTop="1" x14ac:dyDescent="0.4">
      <c r="Q91" s="355"/>
    </row>
    <row r="92" spans="1:18" ht="18" customHeight="1" x14ac:dyDescent="0.4">
      <c r="Q92" s="355"/>
    </row>
    <row r="93" spans="1:18" ht="18" customHeight="1" x14ac:dyDescent="0.4">
      <c r="Q93" s="355"/>
    </row>
    <row r="94" spans="1:18" ht="18" customHeight="1" x14ac:dyDescent="0.4">
      <c r="Q94" s="355"/>
    </row>
    <row r="95" spans="1:18" ht="18" customHeight="1" x14ac:dyDescent="0.4">
      <c r="Q95" s="355"/>
    </row>
    <row r="96" spans="1:18" ht="18" customHeight="1" x14ac:dyDescent="0.4">
      <c r="Q96" s="355"/>
    </row>
    <row r="97" spans="1:18" ht="18" customHeight="1" x14ac:dyDescent="0.4">
      <c r="O97" s="289"/>
      <c r="P97" s="289"/>
      <c r="Q97" s="355"/>
    </row>
    <row r="98" spans="1:18" ht="18" customHeight="1" x14ac:dyDescent="0.4"/>
    <row r="99" spans="1:18" ht="18" customHeight="1" x14ac:dyDescent="0.4"/>
    <row r="100" spans="1:18" ht="18" customHeight="1" x14ac:dyDescent="0.4"/>
    <row r="101" spans="1:18" ht="18" customHeight="1" x14ac:dyDescent="0.4"/>
    <row r="102" spans="1:18" ht="27.95" customHeight="1" x14ac:dyDescent="0.4"/>
    <row r="103" spans="1:18" ht="18" customHeight="1" x14ac:dyDescent="0.4"/>
    <row r="104" spans="1:18" s="372" customFormat="1" ht="27.95" customHeight="1" x14ac:dyDescent="0.4">
      <c r="A104" s="277"/>
      <c r="B104" s="368"/>
      <c r="C104" s="369"/>
      <c r="D104" s="370"/>
      <c r="E104" s="370"/>
      <c r="F104" s="369"/>
      <c r="G104" s="371"/>
      <c r="H104" s="371"/>
      <c r="I104" s="382"/>
      <c r="J104" s="382"/>
      <c r="K104" s="56"/>
      <c r="N104" s="373"/>
      <c r="O104" s="380"/>
      <c r="P104" s="380"/>
      <c r="Q104" s="276"/>
      <c r="R104" s="277"/>
    </row>
    <row r="105" spans="1:18" s="372" customFormat="1" ht="9.9499999999999993" customHeight="1" x14ac:dyDescent="0.4">
      <c r="A105" s="277"/>
      <c r="B105" s="368"/>
      <c r="C105" s="369"/>
      <c r="D105" s="370"/>
      <c r="E105" s="370"/>
      <c r="F105" s="369"/>
      <c r="G105" s="371"/>
      <c r="H105" s="371"/>
      <c r="I105" s="382"/>
      <c r="J105" s="382"/>
      <c r="K105" s="56"/>
      <c r="N105" s="373"/>
      <c r="O105" s="380"/>
      <c r="P105" s="380"/>
      <c r="Q105" s="276"/>
      <c r="R105" s="277"/>
    </row>
    <row r="106" spans="1:18" s="372" customFormat="1" ht="9.9499999999999993" customHeight="1" x14ac:dyDescent="0.4">
      <c r="A106" s="277"/>
      <c r="B106" s="368"/>
      <c r="C106" s="369"/>
      <c r="D106" s="370"/>
      <c r="E106" s="370"/>
      <c r="F106" s="369"/>
      <c r="G106" s="371"/>
      <c r="H106" s="371"/>
      <c r="I106" s="382"/>
      <c r="J106" s="382"/>
      <c r="K106" s="56"/>
      <c r="N106" s="373"/>
      <c r="O106" s="380"/>
      <c r="P106" s="380"/>
      <c r="Q106" s="276"/>
      <c r="R106" s="277"/>
    </row>
    <row r="107" spans="1:18" s="372" customFormat="1" ht="9.9499999999999993" customHeight="1" x14ac:dyDescent="0.4">
      <c r="A107" s="277"/>
      <c r="B107" s="368"/>
      <c r="C107" s="369"/>
      <c r="D107" s="370"/>
      <c r="E107" s="370"/>
      <c r="F107" s="369"/>
      <c r="G107" s="371"/>
      <c r="H107" s="371"/>
      <c r="I107" s="382"/>
      <c r="J107" s="382"/>
      <c r="K107" s="56"/>
      <c r="N107" s="373"/>
      <c r="O107" s="380"/>
      <c r="P107" s="380"/>
      <c r="Q107" s="276"/>
      <c r="R107" s="277"/>
    </row>
    <row r="108" spans="1:18" s="372" customFormat="1" ht="9.9499999999999993" customHeight="1" x14ac:dyDescent="0.4">
      <c r="A108" s="277"/>
      <c r="B108" s="368"/>
      <c r="C108" s="369"/>
      <c r="D108" s="370"/>
      <c r="E108" s="370"/>
      <c r="F108" s="369"/>
      <c r="G108" s="371"/>
      <c r="H108" s="371"/>
      <c r="I108" s="382"/>
      <c r="J108" s="382"/>
      <c r="K108" s="56"/>
      <c r="N108" s="373"/>
      <c r="O108" s="380"/>
      <c r="P108" s="380"/>
      <c r="Q108" s="276"/>
      <c r="R108" s="277"/>
    </row>
    <row r="109" spans="1:18" s="372" customFormat="1" ht="9.9499999999999993" customHeight="1" x14ac:dyDescent="0.4">
      <c r="A109" s="277"/>
      <c r="B109" s="368"/>
      <c r="C109" s="369"/>
      <c r="D109" s="370"/>
      <c r="E109" s="370"/>
      <c r="F109" s="369"/>
      <c r="G109" s="371"/>
      <c r="H109" s="371"/>
      <c r="I109" s="382"/>
      <c r="J109" s="382"/>
      <c r="K109" s="56"/>
      <c r="N109" s="373"/>
      <c r="O109" s="380"/>
      <c r="P109" s="380"/>
      <c r="Q109" s="276"/>
      <c r="R109" s="277"/>
    </row>
    <row r="110" spans="1:18" s="372" customFormat="1" ht="9.9499999999999993" customHeight="1" x14ac:dyDescent="0.4">
      <c r="A110" s="277"/>
      <c r="B110" s="368"/>
      <c r="C110" s="369"/>
      <c r="D110" s="370"/>
      <c r="E110" s="370"/>
      <c r="F110" s="369"/>
      <c r="G110" s="371"/>
      <c r="H110" s="371"/>
      <c r="I110" s="382"/>
      <c r="J110" s="382"/>
      <c r="K110" s="56"/>
      <c r="N110" s="373"/>
      <c r="O110" s="380"/>
      <c r="P110" s="380"/>
      <c r="Q110" s="276"/>
      <c r="R110" s="277"/>
    </row>
    <row r="111" spans="1:18" s="372" customFormat="1" ht="9.9499999999999993" customHeight="1" x14ac:dyDescent="0.4">
      <c r="A111" s="277"/>
      <c r="B111" s="368"/>
      <c r="C111" s="369"/>
      <c r="D111" s="370"/>
      <c r="E111" s="370"/>
      <c r="F111" s="369"/>
      <c r="G111" s="371"/>
      <c r="H111" s="371"/>
      <c r="I111" s="382"/>
      <c r="J111" s="382"/>
      <c r="K111" s="56"/>
      <c r="N111" s="373"/>
      <c r="O111" s="380"/>
      <c r="P111" s="380"/>
      <c r="Q111" s="276"/>
      <c r="R111" s="277"/>
    </row>
    <row r="112" spans="1:18" s="372" customFormat="1" ht="9.9499999999999993" customHeight="1" x14ac:dyDescent="0.4">
      <c r="A112" s="277"/>
      <c r="B112" s="368"/>
      <c r="C112" s="369"/>
      <c r="D112" s="370"/>
      <c r="E112" s="370"/>
      <c r="F112" s="369"/>
      <c r="G112" s="371"/>
      <c r="H112" s="371"/>
      <c r="I112" s="382"/>
      <c r="J112" s="382"/>
      <c r="K112" s="56"/>
      <c r="N112" s="373"/>
      <c r="O112" s="380"/>
      <c r="P112" s="380"/>
      <c r="Q112" s="276"/>
      <c r="R112" s="277"/>
    </row>
    <row r="113" spans="1:18" s="372" customFormat="1" ht="9.9499999999999993" customHeight="1" x14ac:dyDescent="0.4">
      <c r="A113" s="277"/>
      <c r="B113" s="368"/>
      <c r="C113" s="369"/>
      <c r="D113" s="370"/>
      <c r="E113" s="370"/>
      <c r="F113" s="369"/>
      <c r="G113" s="371"/>
      <c r="H113" s="371"/>
      <c r="I113" s="382"/>
      <c r="J113" s="382"/>
      <c r="K113" s="56"/>
      <c r="N113" s="373"/>
      <c r="O113" s="380"/>
      <c r="P113" s="380"/>
      <c r="Q113" s="276"/>
      <c r="R113" s="277"/>
    </row>
    <row r="114" spans="1:18" s="372" customFormat="1" ht="9.9499999999999993" customHeight="1" x14ac:dyDescent="0.4">
      <c r="A114" s="277"/>
      <c r="B114" s="368"/>
      <c r="C114" s="369"/>
      <c r="D114" s="370"/>
      <c r="E114" s="370"/>
      <c r="F114" s="369"/>
      <c r="G114" s="371"/>
      <c r="H114" s="371"/>
      <c r="I114" s="382"/>
      <c r="J114" s="382"/>
      <c r="K114" s="56"/>
      <c r="N114" s="373"/>
      <c r="O114" s="380"/>
      <c r="P114" s="380"/>
      <c r="Q114" s="276"/>
      <c r="R114" s="277"/>
    </row>
    <row r="115" spans="1:18" s="372" customFormat="1" ht="9.9499999999999993" customHeight="1" x14ac:dyDescent="0.4">
      <c r="A115" s="277"/>
      <c r="B115" s="368"/>
      <c r="C115" s="369"/>
      <c r="D115" s="370"/>
      <c r="E115" s="370"/>
      <c r="F115" s="369"/>
      <c r="G115" s="371"/>
      <c r="H115" s="371"/>
      <c r="I115" s="382"/>
      <c r="J115" s="382"/>
      <c r="K115" s="56"/>
      <c r="N115" s="373"/>
      <c r="O115" s="380"/>
      <c r="P115" s="380"/>
      <c r="Q115" s="276"/>
      <c r="R115" s="277"/>
    </row>
    <row r="116" spans="1:18" s="372" customFormat="1" ht="9.9499999999999993" customHeight="1" x14ac:dyDescent="0.4">
      <c r="A116" s="277"/>
      <c r="B116" s="368"/>
      <c r="C116" s="369"/>
      <c r="D116" s="370"/>
      <c r="E116" s="370"/>
      <c r="F116" s="369"/>
      <c r="G116" s="371"/>
      <c r="H116" s="371"/>
      <c r="I116" s="382"/>
      <c r="J116" s="382"/>
      <c r="K116" s="56"/>
      <c r="N116" s="373"/>
      <c r="O116" s="380"/>
      <c r="P116" s="380"/>
      <c r="Q116" s="276"/>
      <c r="R116" s="277"/>
    </row>
    <row r="117" spans="1:18" s="372" customFormat="1" ht="9.9499999999999993" customHeight="1" x14ac:dyDescent="0.4">
      <c r="A117" s="277"/>
      <c r="B117" s="368"/>
      <c r="C117" s="369"/>
      <c r="D117" s="370"/>
      <c r="E117" s="370"/>
      <c r="F117" s="369"/>
      <c r="G117" s="371"/>
      <c r="H117" s="371"/>
      <c r="I117" s="382"/>
      <c r="J117" s="382"/>
      <c r="K117" s="56"/>
      <c r="N117" s="373"/>
      <c r="O117" s="380"/>
      <c r="P117" s="380"/>
      <c r="Q117" s="276"/>
      <c r="R117" s="277"/>
    </row>
    <row r="118" spans="1:18" s="372" customFormat="1" ht="9.9499999999999993" customHeight="1" x14ac:dyDescent="0.4">
      <c r="A118" s="277"/>
      <c r="B118" s="368"/>
      <c r="C118" s="369"/>
      <c r="D118" s="370"/>
      <c r="E118" s="370"/>
      <c r="F118" s="369"/>
      <c r="G118" s="371"/>
      <c r="H118" s="371"/>
      <c r="I118" s="382"/>
      <c r="J118" s="382"/>
      <c r="K118" s="56"/>
      <c r="N118" s="373"/>
      <c r="O118" s="380"/>
      <c r="P118" s="380"/>
      <c r="Q118" s="276"/>
      <c r="R118" s="277"/>
    </row>
    <row r="119" spans="1:18" s="372" customFormat="1" ht="9.9499999999999993" customHeight="1" x14ac:dyDescent="0.4">
      <c r="A119" s="277"/>
      <c r="B119" s="368"/>
      <c r="C119" s="369"/>
      <c r="D119" s="370"/>
      <c r="E119" s="370"/>
      <c r="F119" s="369"/>
      <c r="G119" s="371"/>
      <c r="H119" s="371"/>
      <c r="I119" s="382"/>
      <c r="J119" s="382"/>
      <c r="K119" s="56"/>
      <c r="N119" s="373"/>
      <c r="O119" s="380"/>
      <c r="P119" s="380"/>
      <c r="Q119" s="276"/>
      <c r="R119" s="277"/>
    </row>
    <row r="120" spans="1:18" ht="9.9499999999999993" customHeight="1" x14ac:dyDescent="0.4"/>
    <row r="121" spans="1:18" ht="9.9499999999999993" customHeight="1" x14ac:dyDescent="0.4"/>
    <row r="122" spans="1:18" ht="9.9499999999999993" customHeight="1" x14ac:dyDescent="0.4"/>
    <row r="123" spans="1:18" ht="9.9499999999999993" customHeight="1" x14ac:dyDescent="0.4"/>
    <row r="124" spans="1:18" ht="9.9499999999999993" customHeight="1" x14ac:dyDescent="0.4"/>
    <row r="125" spans="1:18" ht="9.9499999999999993" customHeight="1" x14ac:dyDescent="0.4"/>
    <row r="126" spans="1:18" ht="9.9499999999999993" customHeight="1" x14ac:dyDescent="0.4"/>
    <row r="127" spans="1:18" ht="9.9499999999999993" customHeight="1" x14ac:dyDescent="0.4"/>
    <row r="128" spans="1:18" ht="9.9499999999999993" customHeight="1" x14ac:dyDescent="0.4"/>
    <row r="129" ht="9.9499999999999993" customHeight="1" x14ac:dyDescent="0.4"/>
    <row r="130" ht="9.9499999999999993" customHeight="1" x14ac:dyDescent="0.4"/>
    <row r="131" ht="15.95" customHeight="1" x14ac:dyDescent="0.4"/>
    <row r="132" ht="15.95" customHeight="1" x14ac:dyDescent="0.4"/>
    <row r="133" ht="15.95" customHeight="1" x14ac:dyDescent="0.4"/>
    <row r="134" ht="15.95" customHeight="1" x14ac:dyDescent="0.4"/>
    <row r="135" ht="15.95" customHeight="1" x14ac:dyDescent="0.4"/>
    <row r="136" ht="15.95" customHeight="1" x14ac:dyDescent="0.4"/>
    <row r="137" ht="15.95" customHeight="1" x14ac:dyDescent="0.4"/>
    <row r="138" ht="15.95" customHeight="1" x14ac:dyDescent="0.4"/>
    <row r="139" ht="15.95" customHeight="1" x14ac:dyDescent="0.4"/>
    <row r="140" ht="15.95" customHeight="1" x14ac:dyDescent="0.4"/>
    <row r="141" ht="15.95" customHeight="1" x14ac:dyDescent="0.4"/>
    <row r="142" ht="15.95" customHeight="1" x14ac:dyDescent="0.4"/>
    <row r="143" ht="15.95" customHeight="1" x14ac:dyDescent="0.4"/>
    <row r="144" ht="15.95" customHeight="1" x14ac:dyDescent="0.4"/>
    <row r="145" ht="15.95" customHeight="1" x14ac:dyDescent="0.4"/>
    <row r="146" ht="15.95" customHeight="1" x14ac:dyDescent="0.4"/>
    <row r="147" ht="15.95" customHeight="1" x14ac:dyDescent="0.4"/>
    <row r="148" ht="15.95" customHeight="1" x14ac:dyDescent="0.4"/>
    <row r="149" ht="15.95" customHeight="1" x14ac:dyDescent="0.4"/>
    <row r="150" ht="15.95" customHeight="1" x14ac:dyDescent="0.4"/>
    <row r="151" ht="15.95" customHeight="1" x14ac:dyDescent="0.4"/>
    <row r="152" ht="15.95" customHeight="1" x14ac:dyDescent="0.4"/>
    <row r="153" ht="15.95" customHeight="1" x14ac:dyDescent="0.4"/>
    <row r="154" ht="15.95" customHeight="1" x14ac:dyDescent="0.4"/>
    <row r="155" ht="15.95" customHeight="1" x14ac:dyDescent="0.4"/>
    <row r="156" ht="15.95" customHeight="1" x14ac:dyDescent="0.4"/>
    <row r="157" ht="15.95" customHeight="1" x14ac:dyDescent="0.4"/>
    <row r="158" ht="15.95" customHeight="1" x14ac:dyDescent="0.4"/>
    <row r="159" ht="15.95" customHeight="1" x14ac:dyDescent="0.4"/>
    <row r="160" ht="15.95" customHeight="1" x14ac:dyDescent="0.4"/>
    <row r="161" ht="15.95" customHeight="1" x14ac:dyDescent="0.4"/>
    <row r="162" ht="15.95" customHeight="1" x14ac:dyDescent="0.4"/>
    <row r="163" ht="15.95" customHeight="1" x14ac:dyDescent="0.4"/>
    <row r="164" ht="15.95" customHeight="1" x14ac:dyDescent="0.4"/>
    <row r="165" ht="15.95" customHeight="1" x14ac:dyDescent="0.4"/>
    <row r="166" ht="15.95" customHeight="1" x14ac:dyDescent="0.4"/>
  </sheetData>
  <autoFilter ref="A5:R88" xr:uid="{15357AED-04EB-4814-B031-A7AF0E1D4B2C}">
    <filterColumn colId="2" showButton="0"/>
    <filterColumn colId="3" showButton="0"/>
    <filterColumn colId="4" showButton="0"/>
    <filterColumn colId="9" showButton="0"/>
  </autoFilter>
  <mergeCells count="145">
    <mergeCell ref="L74:M74"/>
    <mergeCell ref="I73:J73"/>
    <mergeCell ref="L73:M73"/>
    <mergeCell ref="I63:J63"/>
    <mergeCell ref="I70:J70"/>
    <mergeCell ref="I74:J74"/>
    <mergeCell ref="I42:J42"/>
    <mergeCell ref="I41:J41"/>
    <mergeCell ref="I40:J40"/>
    <mergeCell ref="I57:J57"/>
    <mergeCell ref="I56:J56"/>
    <mergeCell ref="I55:J55"/>
    <mergeCell ref="I54:J54"/>
    <mergeCell ref="I72:J72"/>
    <mergeCell ref="I38:J38"/>
    <mergeCell ref="I47:J47"/>
    <mergeCell ref="I46:J46"/>
    <mergeCell ref="I45:J45"/>
    <mergeCell ref="I44:J44"/>
    <mergeCell ref="I43:J43"/>
    <mergeCell ref="I52:J52"/>
    <mergeCell ref="I51:J51"/>
    <mergeCell ref="I50:J50"/>
    <mergeCell ref="I49:J49"/>
    <mergeCell ref="I48:J48"/>
    <mergeCell ref="I11:J11"/>
    <mergeCell ref="I10:J10"/>
    <mergeCell ref="I8:J8"/>
    <mergeCell ref="I7:J7"/>
    <mergeCell ref="I6:J6"/>
    <mergeCell ref="I53:J53"/>
    <mergeCell ref="I22:J22"/>
    <mergeCell ref="I21:J21"/>
    <mergeCell ref="I20:J20"/>
    <mergeCell ref="I19:J19"/>
    <mergeCell ref="I34:J34"/>
    <mergeCell ref="I33:J33"/>
    <mergeCell ref="I32:J32"/>
    <mergeCell ref="I31:J31"/>
    <mergeCell ref="I30:J30"/>
    <mergeCell ref="I29:J29"/>
    <mergeCell ref="I27:J27"/>
    <mergeCell ref="I26:J26"/>
    <mergeCell ref="I25:J25"/>
    <mergeCell ref="I24:J24"/>
    <mergeCell ref="I23:J23"/>
    <mergeCell ref="I37:J37"/>
    <mergeCell ref="I36:J36"/>
    <mergeCell ref="I39:J39"/>
    <mergeCell ref="C68:F68"/>
    <mergeCell ref="C69:F69"/>
    <mergeCell ref="C65:F65"/>
    <mergeCell ref="C66:F66"/>
    <mergeCell ref="C67:F67"/>
    <mergeCell ref="J3:K3"/>
    <mergeCell ref="C78:F78"/>
    <mergeCell ref="C79:F79"/>
    <mergeCell ref="C80:F80"/>
    <mergeCell ref="I62:J62"/>
    <mergeCell ref="I61:J61"/>
    <mergeCell ref="I60:J60"/>
    <mergeCell ref="I59:J59"/>
    <mergeCell ref="I58:J58"/>
    <mergeCell ref="C35:F35"/>
    <mergeCell ref="C47:F47"/>
    <mergeCell ref="C42:F42"/>
    <mergeCell ref="C43:F43"/>
    <mergeCell ref="C56:F56"/>
    <mergeCell ref="C57:F57"/>
    <mergeCell ref="C55:F55"/>
    <mergeCell ref="D38:F38"/>
    <mergeCell ref="D39:F39"/>
    <mergeCell ref="D40:F40"/>
    <mergeCell ref="C81:F81"/>
    <mergeCell ref="C82:F82"/>
    <mergeCell ref="C83:F83"/>
    <mergeCell ref="C84:F84"/>
    <mergeCell ref="C85:F85"/>
    <mergeCell ref="C86:F86"/>
    <mergeCell ref="C87:F87"/>
    <mergeCell ref="D36:F36"/>
    <mergeCell ref="D37:F37"/>
    <mergeCell ref="C58:F58"/>
    <mergeCell ref="C59:F59"/>
    <mergeCell ref="C60:F60"/>
    <mergeCell ref="C61:F61"/>
    <mergeCell ref="C62:F62"/>
    <mergeCell ref="C77:F77"/>
    <mergeCell ref="C52:F52"/>
    <mergeCell ref="C53:F53"/>
    <mergeCell ref="C54:F54"/>
    <mergeCell ref="C76:F76"/>
    <mergeCell ref="C51:F51"/>
    <mergeCell ref="C48:F48"/>
    <mergeCell ref="C49:F49"/>
    <mergeCell ref="C50:F50"/>
    <mergeCell ref="C46:F46"/>
    <mergeCell ref="M2:N2"/>
    <mergeCell ref="M3:N3"/>
    <mergeCell ref="D20:F20"/>
    <mergeCell ref="D14:F14"/>
    <mergeCell ref="D16:F16"/>
    <mergeCell ref="D13:F13"/>
    <mergeCell ref="D17:F17"/>
    <mergeCell ref="D18:F18"/>
    <mergeCell ref="D19:F19"/>
    <mergeCell ref="D15:F15"/>
    <mergeCell ref="C8:F8"/>
    <mergeCell ref="B2:F3"/>
    <mergeCell ref="N10:N12"/>
    <mergeCell ref="K10:K12"/>
    <mergeCell ref="D10:F10"/>
    <mergeCell ref="D11:F11"/>
    <mergeCell ref="D12:F12"/>
    <mergeCell ref="L10:L12"/>
    <mergeCell ref="M10:M12"/>
    <mergeCell ref="C6:F6"/>
    <mergeCell ref="C7:F7"/>
    <mergeCell ref="C5:F5"/>
    <mergeCell ref="I5:J5"/>
    <mergeCell ref="I18:J18"/>
    <mergeCell ref="C9:F9"/>
    <mergeCell ref="G2:I2"/>
    <mergeCell ref="G3:I3"/>
    <mergeCell ref="C44:F44"/>
    <mergeCell ref="C45:F45"/>
    <mergeCell ref="C41:F41"/>
    <mergeCell ref="C28:F28"/>
    <mergeCell ref="C34:F34"/>
    <mergeCell ref="D29:F29"/>
    <mergeCell ref="C21:F21"/>
    <mergeCell ref="C22:F22"/>
    <mergeCell ref="C23:F23"/>
    <mergeCell ref="C24:F24"/>
    <mergeCell ref="C25:F25"/>
    <mergeCell ref="C26:F26"/>
    <mergeCell ref="C27:F27"/>
    <mergeCell ref="C30:F30"/>
    <mergeCell ref="C32:F32"/>
    <mergeCell ref="C33:F33"/>
    <mergeCell ref="C31:F31"/>
    <mergeCell ref="I16:J16"/>
    <mergeCell ref="I15:J15"/>
    <mergeCell ref="I14:J14"/>
    <mergeCell ref="I12:J12"/>
  </mergeCells>
  <phoneticPr fontId="2"/>
  <dataValidations count="19">
    <dataValidation type="list" allowBlank="1" showInputMessage="1" showErrorMessage="1" sqref="M2" xr:uid="{BE16A771-85DB-439F-992C-0F07549BCE27}">
      <formula1>$Q$17:$Q$21</formula1>
    </dataValidation>
    <dataValidation type="list" allowBlank="1" showInputMessage="1" showErrorMessage="1" sqref="B76:B87 B6:B62" xr:uid="{4AC02BA3-D65A-415C-A52A-DE032D2DA95D}">
      <formula1>$Q$10:$Q$14</formula1>
    </dataValidation>
    <dataValidation type="whole" allowBlank="1" showInputMessage="1" showErrorMessage="1" sqref="H27 H21:H22 H40:H42 H51 H84:H86 H80:H82 H76:H78 H30:H34 H6:H9" xr:uid="{B56A7E67-03F8-4DCD-A160-D033244E52DA}">
      <formula1>0</formula1>
      <formula2>1</formula2>
    </dataValidation>
    <dataValidation type="whole" allowBlank="1" showInputMessage="1" showErrorMessage="1" sqref="H18 H23 H45 H68:H69 H14:H16" xr:uid="{29A43F3D-C6BD-4913-9B01-F92303F1F5F2}">
      <formula1>0</formula1>
      <formula2>4</formula2>
    </dataValidation>
    <dataValidation type="whole" allowBlank="1" showInputMessage="1" showErrorMessage="1" sqref="H24 H26 H53 H19" xr:uid="{A05A1E5B-1850-43C3-8F7B-24AFE66FE88E}">
      <formula1>0</formula1>
      <formula2>8</formula2>
    </dataValidation>
    <dataValidation type="whole" allowBlank="1" showInputMessage="1" showErrorMessage="1" sqref="H25 H79 H52 H20 H10:H12" xr:uid="{AA1BB2B1-E2FD-4F34-8239-6CDC7AC6D5FF}">
      <formula1>0</formula1>
      <formula2>2</formula2>
    </dataValidation>
    <dataValidation type="whole" allowBlank="1" showInputMessage="1" showErrorMessage="1" sqref="H49 H66:H67 H29" xr:uid="{F033AD8B-72E2-4B48-B1FC-D751C33656A2}">
      <formula1>0</formula1>
      <formula2>6</formula2>
    </dataValidation>
    <dataValidation type="whole" allowBlank="1" showInputMessage="1" showErrorMessage="1" sqref="H83 H36" xr:uid="{C8F068DE-F661-4EF1-BDD5-6EA5EDD90CFB}">
      <formula1>0</formula1>
      <formula2>25</formula2>
    </dataValidation>
    <dataValidation type="whole" allowBlank="1" showInputMessage="1" showErrorMessage="1" sqref="H43 H37" xr:uid="{A88C6079-BC24-417D-ADE7-A0A7EFB985BF}">
      <formula1>0</formula1>
      <formula2>45</formula2>
    </dataValidation>
    <dataValidation type="whole" allowBlank="1" showInputMessage="1" showErrorMessage="1" sqref="H44 H38:H39" xr:uid="{2196599F-E219-4079-8B6F-113A455BF615}">
      <formula1>0</formula1>
      <formula2>3</formula2>
    </dataValidation>
    <dataValidation type="whole" allowBlank="1" showInputMessage="1" showErrorMessage="1" sqref="H56:H57 H46" xr:uid="{D6206A93-9198-4061-ADA9-E993FBC104EC}">
      <formula1>0</formula1>
      <formula2>10</formula2>
    </dataValidation>
    <dataValidation type="whole" allowBlank="1" showInputMessage="1" showErrorMessage="1" sqref="H59" xr:uid="{6A28FE60-EF13-40F4-BBD8-9414E2E31799}">
      <formula1>0</formula1>
      <formula2>20</formula2>
    </dataValidation>
    <dataValidation type="whole" allowBlank="1" showInputMessage="1" showErrorMessage="1" sqref="H54 H48" xr:uid="{0F61B968-C193-4777-8FB2-560FF96044A4}">
      <formula1>0</formula1>
      <formula2>5</formula2>
    </dataValidation>
    <dataValidation type="whole" allowBlank="1" showInputMessage="1" showErrorMessage="1" sqref="H50" xr:uid="{F719D60C-A6CF-4BEF-99BC-1F08EDDD8EAE}">
      <formula1>0</formula1>
      <formula2>40</formula2>
    </dataValidation>
    <dataValidation type="whole" allowBlank="1" showInputMessage="1" showErrorMessage="1" sqref="H55 H61:H62" xr:uid="{03FBC934-C6A8-4F7A-8B37-39F7905D62A0}">
      <formula1>0</formula1>
      <formula2>30</formula2>
    </dataValidation>
    <dataValidation type="whole" allowBlank="1" showInputMessage="1" showErrorMessage="1" sqref="H58" xr:uid="{33118BAA-22AE-40E2-9144-2DB3099C1DA7}">
      <formula1>0</formula1>
      <formula2>50</formula2>
    </dataValidation>
    <dataValidation type="whole" allowBlank="1" showInputMessage="1" showErrorMessage="1" sqref="H60" xr:uid="{C6C37EE9-4F7C-48CA-89D0-32C4070B170C}">
      <formula1>0</formula1>
      <formula2>35</formula2>
    </dataValidation>
    <dataValidation type="list" allowBlank="1" showInputMessage="1" showErrorMessage="1" sqref="B66:B69" xr:uid="{A6EB5097-7559-40BF-9C91-78019AF0B198}">
      <formula1>$S$10:$S$14</formula1>
    </dataValidation>
    <dataValidation type="whole" allowBlank="1" showInputMessage="1" showErrorMessage="1" sqref="H47" xr:uid="{A11E147E-7294-430A-9147-59A6976D6200}">
      <formula1>0</formula1>
      <formula2>32</formula2>
    </dataValidation>
  </dataValidations>
  <printOptions horizontalCentered="1"/>
  <pageMargins left="0.51181102362204722" right="0.51181102362204722" top="0.59055118110236227" bottom="0.59055118110236227" header="0.39370078740157483" footer="0.39370078740157483"/>
  <pageSetup paperSize="9" scale="46" orientation="portrait" r:id="rId1"/>
  <headerFooter>
    <oddHeader>&amp;R&amp;"ＭＳ ゴシック,標準"&amp;14&amp;P/&amp;N</oddHeader>
    <oddFooter>&amp;R&amp;"ＭＳ ゴシック,標準"&amp;14&amp;P/&amp;N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D90A-4570-41C1-B897-DFC14A824562}">
  <sheetPr>
    <pageSetUpPr fitToPage="1"/>
  </sheetPr>
  <dimension ref="A1:E602"/>
  <sheetViews>
    <sheetView tabSelected="1" topLeftCell="A208" zoomScale="70" zoomScaleNormal="70" zoomScaleSheetLayoutView="55" workbookViewId="0">
      <selection activeCell="M238" sqref="L238:M238"/>
    </sheetView>
  </sheetViews>
  <sheetFormatPr defaultRowHeight="25.5" x14ac:dyDescent="0.4"/>
  <cols>
    <col min="1" max="1" width="9" style="393"/>
    <col min="2" max="2" width="70.625" customWidth="1"/>
    <col min="3" max="3" width="50" bestFit="1" customWidth="1"/>
    <col min="4" max="4" width="44.75" customWidth="1"/>
    <col min="5" max="5" width="11.125" customWidth="1"/>
  </cols>
  <sheetData>
    <row r="1" spans="1:5" ht="42.75" thickBot="1" x14ac:dyDescent="0.45">
      <c r="A1" s="723" t="s">
        <v>381</v>
      </c>
      <c r="B1" s="723"/>
      <c r="C1" s="723"/>
      <c r="D1" s="723"/>
      <c r="E1" s="723"/>
    </row>
    <row r="2" spans="1:5" ht="40.5" thickBot="1" x14ac:dyDescent="0.45">
      <c r="A2" s="394" t="s">
        <v>54</v>
      </c>
      <c r="B2" s="395" t="s">
        <v>382</v>
      </c>
      <c r="C2" s="395" t="s">
        <v>383</v>
      </c>
      <c r="D2" s="395" t="s">
        <v>384</v>
      </c>
      <c r="E2" s="396" t="s">
        <v>176</v>
      </c>
    </row>
    <row r="3" spans="1:5" ht="18.75" customHeight="1" x14ac:dyDescent="0.4">
      <c r="A3" s="677" t="s">
        <v>355</v>
      </c>
      <c r="B3" s="724" t="s">
        <v>385</v>
      </c>
      <c r="C3" s="725" t="s">
        <v>386</v>
      </c>
      <c r="D3" s="726"/>
      <c r="E3" s="712">
        <v>2</v>
      </c>
    </row>
    <row r="4" spans="1:5" ht="18.75" customHeight="1" x14ac:dyDescent="0.4">
      <c r="A4" s="678"/>
      <c r="B4" s="695"/>
      <c r="C4" s="673"/>
      <c r="D4" s="675"/>
      <c r="E4" s="669"/>
    </row>
    <row r="5" spans="1:5" ht="18.75" customHeight="1" x14ac:dyDescent="0.4">
      <c r="A5" s="678"/>
      <c r="B5" s="695"/>
      <c r="C5" s="673"/>
      <c r="D5" s="675"/>
      <c r="E5" s="669"/>
    </row>
    <row r="6" spans="1:5" ht="18.75" customHeight="1" x14ac:dyDescent="0.4">
      <c r="A6" s="678"/>
      <c r="B6" s="695"/>
      <c r="C6" s="673"/>
      <c r="D6" s="675"/>
      <c r="E6" s="669"/>
    </row>
    <row r="7" spans="1:5" ht="18.75" customHeight="1" x14ac:dyDescent="0.4">
      <c r="A7" s="678"/>
      <c r="B7" s="695"/>
      <c r="C7" s="673"/>
      <c r="D7" s="675"/>
      <c r="E7" s="669"/>
    </row>
    <row r="8" spans="1:5" ht="18.75" customHeight="1" x14ac:dyDescent="0.4">
      <c r="A8" s="678"/>
      <c r="B8" s="695"/>
      <c r="C8" s="673"/>
      <c r="D8" s="675"/>
      <c r="E8" s="669"/>
    </row>
    <row r="9" spans="1:5" ht="18.75" customHeight="1" x14ac:dyDescent="0.4">
      <c r="A9" s="678"/>
      <c r="B9" s="695"/>
      <c r="C9" s="673"/>
      <c r="D9" s="675"/>
      <c r="E9" s="669"/>
    </row>
    <row r="10" spans="1:5" ht="18.75" customHeight="1" x14ac:dyDescent="0.4">
      <c r="A10" s="678"/>
      <c r="B10" s="695"/>
      <c r="C10" s="673"/>
      <c r="D10" s="675"/>
      <c r="E10" s="669"/>
    </row>
    <row r="11" spans="1:5" ht="18.75" customHeight="1" x14ac:dyDescent="0.4">
      <c r="A11" s="678"/>
      <c r="B11" s="695"/>
      <c r="C11" s="673"/>
      <c r="D11" s="675"/>
      <c r="E11" s="669"/>
    </row>
    <row r="12" spans="1:5" ht="18.75" customHeight="1" x14ac:dyDescent="0.4">
      <c r="A12" s="678"/>
      <c r="B12" s="695" t="s">
        <v>387</v>
      </c>
      <c r="C12" s="673" t="s">
        <v>144</v>
      </c>
      <c r="D12" s="675"/>
      <c r="E12" s="669">
        <v>2</v>
      </c>
    </row>
    <row r="13" spans="1:5" ht="18.75" customHeight="1" x14ac:dyDescent="0.4">
      <c r="A13" s="678"/>
      <c r="B13" s="695"/>
      <c r="C13" s="673"/>
      <c r="D13" s="675"/>
      <c r="E13" s="669"/>
    </row>
    <row r="14" spans="1:5" ht="18.75" customHeight="1" x14ac:dyDescent="0.4">
      <c r="A14" s="678"/>
      <c r="B14" s="695"/>
      <c r="C14" s="673"/>
      <c r="D14" s="675"/>
      <c r="E14" s="669"/>
    </row>
    <row r="15" spans="1:5" ht="18.75" customHeight="1" x14ac:dyDescent="0.4">
      <c r="A15" s="678"/>
      <c r="B15" s="695"/>
      <c r="C15" s="673"/>
      <c r="D15" s="675"/>
      <c r="E15" s="669"/>
    </row>
    <row r="16" spans="1:5" ht="18.75" customHeight="1" x14ac:dyDescent="0.4">
      <c r="A16" s="678"/>
      <c r="B16" s="695"/>
      <c r="C16" s="673"/>
      <c r="D16" s="675"/>
      <c r="E16" s="669"/>
    </row>
    <row r="17" spans="1:5" ht="18.75" customHeight="1" x14ac:dyDescent="0.4">
      <c r="A17" s="678"/>
      <c r="B17" s="695"/>
      <c r="C17" s="673"/>
      <c r="D17" s="675"/>
      <c r="E17" s="669"/>
    </row>
    <row r="18" spans="1:5" ht="18.75" customHeight="1" x14ac:dyDescent="0.4">
      <c r="A18" s="678"/>
      <c r="B18" s="695"/>
      <c r="C18" s="673"/>
      <c r="D18" s="675"/>
      <c r="E18" s="669"/>
    </row>
    <row r="19" spans="1:5" ht="18.75" customHeight="1" x14ac:dyDescent="0.4">
      <c r="A19" s="678"/>
      <c r="B19" s="695"/>
      <c r="C19" s="673"/>
      <c r="D19" s="675"/>
      <c r="E19" s="669"/>
    </row>
    <row r="20" spans="1:5" ht="18.75" customHeight="1" x14ac:dyDescent="0.4">
      <c r="A20" s="678"/>
      <c r="B20" s="695"/>
      <c r="C20" s="673"/>
      <c r="D20" s="675"/>
      <c r="E20" s="669"/>
    </row>
    <row r="21" spans="1:5" ht="18.75" customHeight="1" x14ac:dyDescent="0.4">
      <c r="A21" s="678"/>
      <c r="B21" s="695" t="s">
        <v>388</v>
      </c>
      <c r="C21" s="698" t="s">
        <v>389</v>
      </c>
      <c r="D21" s="675"/>
      <c r="E21" s="669">
        <v>1</v>
      </c>
    </row>
    <row r="22" spans="1:5" ht="18.75" customHeight="1" x14ac:dyDescent="0.4">
      <c r="A22" s="678"/>
      <c r="B22" s="695"/>
      <c r="C22" s="698"/>
      <c r="D22" s="675"/>
      <c r="E22" s="669"/>
    </row>
    <row r="23" spans="1:5" ht="18.75" customHeight="1" x14ac:dyDescent="0.4">
      <c r="A23" s="678"/>
      <c r="B23" s="695"/>
      <c r="C23" s="698"/>
      <c r="D23" s="675"/>
      <c r="E23" s="669"/>
    </row>
    <row r="24" spans="1:5" ht="18.75" customHeight="1" x14ac:dyDescent="0.4">
      <c r="A24" s="678"/>
      <c r="B24" s="695"/>
      <c r="C24" s="698"/>
      <c r="D24" s="675"/>
      <c r="E24" s="669"/>
    </row>
    <row r="25" spans="1:5" ht="18.75" customHeight="1" x14ac:dyDescent="0.4">
      <c r="A25" s="678"/>
      <c r="B25" s="695"/>
      <c r="C25" s="698"/>
      <c r="D25" s="675"/>
      <c r="E25" s="669"/>
    </row>
    <row r="26" spans="1:5" ht="18.75" customHeight="1" x14ac:dyDescent="0.4">
      <c r="A26" s="678"/>
      <c r="B26" s="695"/>
      <c r="C26" s="698"/>
      <c r="D26" s="675"/>
      <c r="E26" s="669"/>
    </row>
    <row r="27" spans="1:5" ht="18.75" customHeight="1" x14ac:dyDescent="0.4">
      <c r="A27" s="678"/>
      <c r="B27" s="695"/>
      <c r="C27" s="698"/>
      <c r="D27" s="675"/>
      <c r="E27" s="669"/>
    </row>
    <row r="28" spans="1:5" ht="18.75" customHeight="1" x14ac:dyDescent="0.4">
      <c r="A28" s="678"/>
      <c r="B28" s="695"/>
      <c r="C28" s="698"/>
      <c r="D28" s="675"/>
      <c r="E28" s="669"/>
    </row>
    <row r="29" spans="1:5" ht="18.75" customHeight="1" x14ac:dyDescent="0.4">
      <c r="A29" s="678"/>
      <c r="B29" s="695"/>
      <c r="C29" s="698"/>
      <c r="D29" s="675"/>
      <c r="E29" s="669"/>
    </row>
    <row r="30" spans="1:5" ht="18.75" customHeight="1" x14ac:dyDescent="0.4">
      <c r="A30" s="678"/>
      <c r="B30" s="695" t="s">
        <v>390</v>
      </c>
      <c r="C30" s="674" t="s">
        <v>391</v>
      </c>
      <c r="D30" s="717"/>
      <c r="E30" s="704">
        <v>2</v>
      </c>
    </row>
    <row r="31" spans="1:5" ht="18.75" customHeight="1" x14ac:dyDescent="0.4">
      <c r="A31" s="678"/>
      <c r="B31" s="695"/>
      <c r="C31" s="674"/>
      <c r="D31" s="718"/>
      <c r="E31" s="688"/>
    </row>
    <row r="32" spans="1:5" ht="18.75" customHeight="1" x14ac:dyDescent="0.4">
      <c r="A32" s="678"/>
      <c r="B32" s="695"/>
      <c r="C32" s="674"/>
      <c r="D32" s="718"/>
      <c r="E32" s="688"/>
    </row>
    <row r="33" spans="1:5" ht="18.75" customHeight="1" x14ac:dyDescent="0.4">
      <c r="A33" s="678"/>
      <c r="B33" s="695"/>
      <c r="C33" s="674"/>
      <c r="D33" s="718"/>
      <c r="E33" s="688"/>
    </row>
    <row r="34" spans="1:5" ht="18.75" customHeight="1" x14ac:dyDescent="0.4">
      <c r="A34" s="678"/>
      <c r="B34" s="695"/>
      <c r="C34" s="674"/>
      <c r="D34" s="719"/>
      <c r="E34" s="689"/>
    </row>
    <row r="35" spans="1:5" ht="18.75" customHeight="1" x14ac:dyDescent="0.4">
      <c r="A35" s="678"/>
      <c r="B35" s="695" t="s">
        <v>392</v>
      </c>
      <c r="C35" s="674" t="s">
        <v>393</v>
      </c>
      <c r="D35" s="717"/>
      <c r="E35" s="704">
        <v>2</v>
      </c>
    </row>
    <row r="36" spans="1:5" ht="18.75" customHeight="1" x14ac:dyDescent="0.4">
      <c r="A36" s="678"/>
      <c r="B36" s="695"/>
      <c r="C36" s="674"/>
      <c r="D36" s="718"/>
      <c r="E36" s="688"/>
    </row>
    <row r="37" spans="1:5" ht="18.75" customHeight="1" x14ac:dyDescent="0.4">
      <c r="A37" s="678"/>
      <c r="B37" s="695"/>
      <c r="C37" s="674"/>
      <c r="D37" s="718"/>
      <c r="E37" s="688"/>
    </row>
    <row r="38" spans="1:5" ht="18.75" customHeight="1" x14ac:dyDescent="0.4">
      <c r="A38" s="678"/>
      <c r="B38" s="695"/>
      <c r="C38" s="674"/>
      <c r="D38" s="718"/>
      <c r="E38" s="688"/>
    </row>
    <row r="39" spans="1:5" ht="18.75" customHeight="1" x14ac:dyDescent="0.4">
      <c r="A39" s="678"/>
      <c r="B39" s="695"/>
      <c r="C39" s="674"/>
      <c r="D39" s="719"/>
      <c r="E39" s="689"/>
    </row>
    <row r="40" spans="1:5" ht="18.75" customHeight="1" x14ac:dyDescent="0.4">
      <c r="A40" s="678"/>
      <c r="B40" s="695" t="s">
        <v>394</v>
      </c>
      <c r="C40" s="674" t="s">
        <v>395</v>
      </c>
      <c r="D40" s="717"/>
      <c r="E40" s="704">
        <v>2</v>
      </c>
    </row>
    <row r="41" spans="1:5" ht="18.75" customHeight="1" x14ac:dyDescent="0.4">
      <c r="A41" s="678"/>
      <c r="B41" s="695"/>
      <c r="C41" s="674"/>
      <c r="D41" s="718"/>
      <c r="E41" s="688"/>
    </row>
    <row r="42" spans="1:5" ht="18.75" customHeight="1" x14ac:dyDescent="0.4">
      <c r="A42" s="678"/>
      <c r="B42" s="695"/>
      <c r="C42" s="674"/>
      <c r="D42" s="718"/>
      <c r="E42" s="688"/>
    </row>
    <row r="43" spans="1:5" ht="18.75" customHeight="1" x14ac:dyDescent="0.4">
      <c r="A43" s="678"/>
      <c r="B43" s="695"/>
      <c r="C43" s="674"/>
      <c r="D43" s="718"/>
      <c r="E43" s="688"/>
    </row>
    <row r="44" spans="1:5" ht="18.75" customHeight="1" x14ac:dyDescent="0.4">
      <c r="A44" s="678"/>
      <c r="B44" s="695"/>
      <c r="C44" s="674"/>
      <c r="D44" s="719"/>
      <c r="E44" s="689"/>
    </row>
    <row r="45" spans="1:5" ht="18.75" customHeight="1" x14ac:dyDescent="0.4">
      <c r="A45" s="678"/>
      <c r="B45" s="695" t="s">
        <v>396</v>
      </c>
      <c r="C45" s="674" t="s">
        <v>397</v>
      </c>
      <c r="D45" s="717"/>
      <c r="E45" s="704">
        <v>2</v>
      </c>
    </row>
    <row r="46" spans="1:5" ht="18.75" customHeight="1" x14ac:dyDescent="0.4">
      <c r="A46" s="678"/>
      <c r="B46" s="695"/>
      <c r="C46" s="674"/>
      <c r="D46" s="718"/>
      <c r="E46" s="688"/>
    </row>
    <row r="47" spans="1:5" ht="18.75" customHeight="1" x14ac:dyDescent="0.4">
      <c r="A47" s="678"/>
      <c r="B47" s="695"/>
      <c r="C47" s="674"/>
      <c r="D47" s="718"/>
      <c r="E47" s="688"/>
    </row>
    <row r="48" spans="1:5" ht="18.75" customHeight="1" x14ac:dyDescent="0.4">
      <c r="A48" s="678"/>
      <c r="B48" s="695"/>
      <c r="C48" s="674"/>
      <c r="D48" s="718"/>
      <c r="E48" s="688"/>
    </row>
    <row r="49" spans="1:5" ht="18.75" customHeight="1" x14ac:dyDescent="0.4">
      <c r="A49" s="678"/>
      <c r="B49" s="695"/>
      <c r="C49" s="674"/>
      <c r="D49" s="719"/>
      <c r="E49" s="689"/>
    </row>
    <row r="50" spans="1:5" ht="18.75" customHeight="1" x14ac:dyDescent="0.4">
      <c r="A50" s="678"/>
      <c r="B50" s="721" t="s">
        <v>398</v>
      </c>
      <c r="C50" s="703"/>
      <c r="D50" s="717"/>
      <c r="E50" s="704">
        <v>5</v>
      </c>
    </row>
    <row r="51" spans="1:5" ht="18.75" customHeight="1" x14ac:dyDescent="0.4">
      <c r="A51" s="678"/>
      <c r="B51" s="722"/>
      <c r="C51" s="685"/>
      <c r="D51" s="718"/>
      <c r="E51" s="688"/>
    </row>
    <row r="52" spans="1:5" ht="18.75" customHeight="1" x14ac:dyDescent="0.4">
      <c r="A52" s="678"/>
      <c r="B52" s="722"/>
      <c r="C52" s="685"/>
      <c r="D52" s="718"/>
      <c r="E52" s="688"/>
    </row>
    <row r="53" spans="1:5" ht="18.75" customHeight="1" x14ac:dyDescent="0.4">
      <c r="A53" s="678"/>
      <c r="B53" s="722"/>
      <c r="C53" s="685"/>
      <c r="D53" s="718"/>
      <c r="E53" s="688"/>
    </row>
    <row r="54" spans="1:5" ht="18.75" customHeight="1" x14ac:dyDescent="0.4">
      <c r="A54" s="678"/>
      <c r="B54" s="722"/>
      <c r="C54" s="685"/>
      <c r="D54" s="719"/>
      <c r="E54" s="689"/>
    </row>
    <row r="55" spans="1:5" ht="18.75" customHeight="1" x14ac:dyDescent="0.4">
      <c r="A55" s="678"/>
      <c r="B55" s="697" t="s">
        <v>399</v>
      </c>
      <c r="C55" s="673" t="s">
        <v>400</v>
      </c>
      <c r="D55" s="675"/>
      <c r="E55" s="669">
        <v>1</v>
      </c>
    </row>
    <row r="56" spans="1:5" ht="18.75" customHeight="1" x14ac:dyDescent="0.4">
      <c r="A56" s="678"/>
      <c r="B56" s="695"/>
      <c r="C56" s="673"/>
      <c r="D56" s="675"/>
      <c r="E56" s="669"/>
    </row>
    <row r="57" spans="1:5" ht="18.75" customHeight="1" x14ac:dyDescent="0.4">
      <c r="A57" s="678"/>
      <c r="B57" s="695"/>
      <c r="C57" s="673"/>
      <c r="D57" s="675"/>
      <c r="E57" s="669"/>
    </row>
    <row r="58" spans="1:5" ht="18.75" customHeight="1" x14ac:dyDescent="0.4">
      <c r="A58" s="678"/>
      <c r="B58" s="695"/>
      <c r="C58" s="673"/>
      <c r="D58" s="675"/>
      <c r="E58" s="669"/>
    </row>
    <row r="59" spans="1:5" ht="18.75" customHeight="1" x14ac:dyDescent="0.4">
      <c r="A59" s="678"/>
      <c r="B59" s="695"/>
      <c r="C59" s="673"/>
      <c r="D59" s="675"/>
      <c r="E59" s="669"/>
    </row>
    <row r="60" spans="1:5" ht="18.75" customHeight="1" x14ac:dyDescent="0.4">
      <c r="A60" s="678"/>
      <c r="B60" s="695"/>
      <c r="C60" s="673"/>
      <c r="D60" s="675"/>
      <c r="E60" s="669"/>
    </row>
    <row r="61" spans="1:5" ht="18.75" customHeight="1" x14ac:dyDescent="0.4">
      <c r="A61" s="678"/>
      <c r="B61" s="695"/>
      <c r="C61" s="673"/>
      <c r="D61" s="675"/>
      <c r="E61" s="669"/>
    </row>
    <row r="62" spans="1:5" ht="18.75" customHeight="1" x14ac:dyDescent="0.4">
      <c r="A62" s="678"/>
      <c r="B62" s="695"/>
      <c r="C62" s="673"/>
      <c r="D62" s="675"/>
      <c r="E62" s="669"/>
    </row>
    <row r="63" spans="1:5" ht="18.75" customHeight="1" thickBot="1" x14ac:dyDescent="0.45">
      <c r="A63" s="678"/>
      <c r="B63" s="721"/>
      <c r="C63" s="705"/>
      <c r="D63" s="703"/>
      <c r="E63" s="704"/>
    </row>
    <row r="64" spans="1:5" ht="18.75" customHeight="1" x14ac:dyDescent="0.4">
      <c r="A64" s="677" t="s">
        <v>356</v>
      </c>
      <c r="B64" s="720" t="s">
        <v>401</v>
      </c>
      <c r="C64" s="683" t="s">
        <v>402</v>
      </c>
      <c r="D64" s="711"/>
      <c r="E64" s="712">
        <v>2</v>
      </c>
    </row>
    <row r="65" spans="1:5" ht="18.75" customHeight="1" x14ac:dyDescent="0.4">
      <c r="A65" s="678"/>
      <c r="B65" s="714"/>
      <c r="C65" s="674"/>
      <c r="D65" s="696"/>
      <c r="E65" s="669"/>
    </row>
    <row r="66" spans="1:5" ht="18.75" customHeight="1" x14ac:dyDescent="0.4">
      <c r="A66" s="678"/>
      <c r="B66" s="714"/>
      <c r="C66" s="674"/>
      <c r="D66" s="696"/>
      <c r="E66" s="669"/>
    </row>
    <row r="67" spans="1:5" ht="18.75" customHeight="1" x14ac:dyDescent="0.4">
      <c r="A67" s="678"/>
      <c r="B67" s="714"/>
      <c r="C67" s="674"/>
      <c r="D67" s="696"/>
      <c r="E67" s="669"/>
    </row>
    <row r="68" spans="1:5" ht="18.75" customHeight="1" x14ac:dyDescent="0.4">
      <c r="A68" s="678"/>
      <c r="B68" s="714"/>
      <c r="C68" s="674"/>
      <c r="D68" s="696"/>
      <c r="E68" s="669"/>
    </row>
    <row r="69" spans="1:5" ht="18.75" customHeight="1" x14ac:dyDescent="0.4">
      <c r="A69" s="678"/>
      <c r="B69" s="714"/>
      <c r="C69" s="674"/>
      <c r="D69" s="696"/>
      <c r="E69" s="669"/>
    </row>
    <row r="70" spans="1:5" ht="18.75" customHeight="1" x14ac:dyDescent="0.4">
      <c r="A70" s="678"/>
      <c r="B70" s="714"/>
      <c r="C70" s="674"/>
      <c r="D70" s="696"/>
      <c r="E70" s="669"/>
    </row>
    <row r="71" spans="1:5" ht="18.75" customHeight="1" x14ac:dyDescent="0.4">
      <c r="A71" s="678"/>
      <c r="B71" s="714"/>
      <c r="C71" s="674"/>
      <c r="D71" s="696"/>
      <c r="E71" s="669"/>
    </row>
    <row r="72" spans="1:5" ht="18.75" customHeight="1" x14ac:dyDescent="0.4">
      <c r="A72" s="678"/>
      <c r="B72" s="714"/>
      <c r="C72" s="674"/>
      <c r="D72" s="696"/>
      <c r="E72" s="669"/>
    </row>
    <row r="73" spans="1:5" ht="18.75" customHeight="1" x14ac:dyDescent="0.4">
      <c r="A73" s="678"/>
      <c r="B73" s="714" t="s">
        <v>403</v>
      </c>
      <c r="C73" s="674" t="s">
        <v>404</v>
      </c>
      <c r="D73" s="675"/>
      <c r="E73" s="669">
        <v>2</v>
      </c>
    </row>
    <row r="74" spans="1:5" ht="18.75" customHeight="1" x14ac:dyDescent="0.4">
      <c r="A74" s="678"/>
      <c r="B74" s="714"/>
      <c r="C74" s="674"/>
      <c r="D74" s="675"/>
      <c r="E74" s="669"/>
    </row>
    <row r="75" spans="1:5" ht="18.75" customHeight="1" x14ac:dyDescent="0.4">
      <c r="A75" s="678"/>
      <c r="B75" s="714"/>
      <c r="C75" s="674"/>
      <c r="D75" s="675"/>
      <c r="E75" s="669"/>
    </row>
    <row r="76" spans="1:5" ht="18.75" customHeight="1" x14ac:dyDescent="0.4">
      <c r="A76" s="678"/>
      <c r="B76" s="714"/>
      <c r="C76" s="674"/>
      <c r="D76" s="675"/>
      <c r="E76" s="669"/>
    </row>
    <row r="77" spans="1:5" ht="18.75" customHeight="1" x14ac:dyDescent="0.4">
      <c r="A77" s="678"/>
      <c r="B77" s="714"/>
      <c r="C77" s="674"/>
      <c r="D77" s="675"/>
      <c r="E77" s="669"/>
    </row>
    <row r="78" spans="1:5" ht="18.75" customHeight="1" x14ac:dyDescent="0.4">
      <c r="A78" s="678"/>
      <c r="B78" s="714"/>
      <c r="C78" s="674"/>
      <c r="D78" s="675"/>
      <c r="E78" s="669"/>
    </row>
    <row r="79" spans="1:5" ht="18.75" customHeight="1" x14ac:dyDescent="0.4">
      <c r="A79" s="678"/>
      <c r="B79" s="714"/>
      <c r="C79" s="674"/>
      <c r="D79" s="675"/>
      <c r="E79" s="669"/>
    </row>
    <row r="80" spans="1:5" ht="18.75" customHeight="1" x14ac:dyDescent="0.4">
      <c r="A80" s="678"/>
      <c r="B80" s="714"/>
      <c r="C80" s="674"/>
      <c r="D80" s="675"/>
      <c r="E80" s="669"/>
    </row>
    <row r="81" spans="1:5" ht="18.75" customHeight="1" x14ac:dyDescent="0.4">
      <c r="A81" s="678"/>
      <c r="B81" s="714"/>
      <c r="C81" s="674"/>
      <c r="D81" s="675"/>
      <c r="E81" s="669"/>
    </row>
    <row r="82" spans="1:5" ht="18.75" customHeight="1" x14ac:dyDescent="0.4">
      <c r="A82" s="678"/>
      <c r="B82" s="714" t="s">
        <v>405</v>
      </c>
      <c r="C82" s="674" t="s">
        <v>115</v>
      </c>
      <c r="D82" s="675"/>
      <c r="E82" s="669">
        <v>2</v>
      </c>
    </row>
    <row r="83" spans="1:5" ht="18.75" customHeight="1" x14ac:dyDescent="0.4">
      <c r="A83" s="678"/>
      <c r="B83" s="714"/>
      <c r="C83" s="674"/>
      <c r="D83" s="675"/>
      <c r="E83" s="669"/>
    </row>
    <row r="84" spans="1:5" ht="18.75" customHeight="1" x14ac:dyDescent="0.4">
      <c r="A84" s="678"/>
      <c r="B84" s="714"/>
      <c r="C84" s="674"/>
      <c r="D84" s="675"/>
      <c r="E84" s="669"/>
    </row>
    <row r="85" spans="1:5" ht="18.75" customHeight="1" x14ac:dyDescent="0.4">
      <c r="A85" s="678"/>
      <c r="B85" s="714"/>
      <c r="C85" s="674"/>
      <c r="D85" s="675"/>
      <c r="E85" s="669"/>
    </row>
    <row r="86" spans="1:5" ht="18.75" customHeight="1" x14ac:dyDescent="0.4">
      <c r="A86" s="678"/>
      <c r="B86" s="714"/>
      <c r="C86" s="674"/>
      <c r="D86" s="675"/>
      <c r="E86" s="669"/>
    </row>
    <row r="87" spans="1:5" ht="18.75" customHeight="1" x14ac:dyDescent="0.4">
      <c r="A87" s="678"/>
      <c r="B87" s="714"/>
      <c r="C87" s="674"/>
      <c r="D87" s="675"/>
      <c r="E87" s="669"/>
    </row>
    <row r="88" spans="1:5" ht="18.75" customHeight="1" x14ac:dyDescent="0.4">
      <c r="A88" s="678"/>
      <c r="B88" s="714"/>
      <c r="C88" s="674"/>
      <c r="D88" s="675"/>
      <c r="E88" s="669"/>
    </row>
    <row r="89" spans="1:5" ht="18.75" customHeight="1" x14ac:dyDescent="0.4">
      <c r="A89" s="678"/>
      <c r="B89" s="714"/>
      <c r="C89" s="674"/>
      <c r="D89" s="675"/>
      <c r="E89" s="669"/>
    </row>
    <row r="90" spans="1:5" ht="18.75" customHeight="1" x14ac:dyDescent="0.4">
      <c r="A90" s="678"/>
      <c r="B90" s="714"/>
      <c r="C90" s="674"/>
      <c r="D90" s="675"/>
      <c r="E90" s="669"/>
    </row>
    <row r="91" spans="1:5" ht="18.75" customHeight="1" x14ac:dyDescent="0.4">
      <c r="A91" s="678"/>
      <c r="B91" s="714" t="s">
        <v>406</v>
      </c>
      <c r="C91" s="673" t="s">
        <v>116</v>
      </c>
      <c r="D91" s="675"/>
      <c r="E91" s="669">
        <v>2</v>
      </c>
    </row>
    <row r="92" spans="1:5" ht="18.75" customHeight="1" x14ac:dyDescent="0.4">
      <c r="A92" s="678"/>
      <c r="B92" s="714"/>
      <c r="C92" s="673"/>
      <c r="D92" s="675"/>
      <c r="E92" s="669"/>
    </row>
    <row r="93" spans="1:5" ht="18.75" customHeight="1" x14ac:dyDescent="0.4">
      <c r="A93" s="678"/>
      <c r="B93" s="714"/>
      <c r="C93" s="673"/>
      <c r="D93" s="675"/>
      <c r="E93" s="669"/>
    </row>
    <row r="94" spans="1:5" ht="18.75" customHeight="1" x14ac:dyDescent="0.4">
      <c r="A94" s="678"/>
      <c r="B94" s="714"/>
      <c r="C94" s="673"/>
      <c r="D94" s="675"/>
      <c r="E94" s="669"/>
    </row>
    <row r="95" spans="1:5" ht="18.75" customHeight="1" x14ac:dyDescent="0.4">
      <c r="A95" s="678"/>
      <c r="B95" s="714"/>
      <c r="C95" s="673"/>
      <c r="D95" s="675"/>
      <c r="E95" s="669"/>
    </row>
    <row r="96" spans="1:5" ht="18.75" customHeight="1" x14ac:dyDescent="0.4">
      <c r="A96" s="678"/>
      <c r="B96" s="714"/>
      <c r="C96" s="673"/>
      <c r="D96" s="675"/>
      <c r="E96" s="669"/>
    </row>
    <row r="97" spans="1:5" ht="18.75" customHeight="1" x14ac:dyDescent="0.4">
      <c r="A97" s="678"/>
      <c r="B97" s="714"/>
      <c r="C97" s="673"/>
      <c r="D97" s="675"/>
      <c r="E97" s="669"/>
    </row>
    <row r="98" spans="1:5" ht="18.75" customHeight="1" x14ac:dyDescent="0.4">
      <c r="A98" s="678"/>
      <c r="B98" s="714"/>
      <c r="C98" s="673"/>
      <c r="D98" s="675"/>
      <c r="E98" s="669"/>
    </row>
    <row r="99" spans="1:5" ht="18.75" customHeight="1" x14ac:dyDescent="0.4">
      <c r="A99" s="678"/>
      <c r="B99" s="714"/>
      <c r="C99" s="673"/>
      <c r="D99" s="675"/>
      <c r="E99" s="669"/>
    </row>
    <row r="100" spans="1:5" ht="18.75" customHeight="1" x14ac:dyDescent="0.4">
      <c r="A100" s="678"/>
      <c r="B100" s="714" t="s">
        <v>407</v>
      </c>
      <c r="C100" s="674" t="s">
        <v>408</v>
      </c>
      <c r="D100" s="717"/>
      <c r="E100" s="704">
        <v>8</v>
      </c>
    </row>
    <row r="101" spans="1:5" ht="18.75" customHeight="1" x14ac:dyDescent="0.4">
      <c r="A101" s="678"/>
      <c r="B101" s="714"/>
      <c r="C101" s="674"/>
      <c r="D101" s="718"/>
      <c r="E101" s="688"/>
    </row>
    <row r="102" spans="1:5" ht="18.75" customHeight="1" x14ac:dyDescent="0.4">
      <c r="A102" s="678"/>
      <c r="B102" s="714"/>
      <c r="C102" s="674"/>
      <c r="D102" s="718"/>
      <c r="E102" s="688"/>
    </row>
    <row r="103" spans="1:5" ht="18.75" customHeight="1" x14ac:dyDescent="0.4">
      <c r="A103" s="678"/>
      <c r="B103" s="714"/>
      <c r="C103" s="674"/>
      <c r="D103" s="718"/>
      <c r="E103" s="688"/>
    </row>
    <row r="104" spans="1:5" ht="18.75" customHeight="1" x14ac:dyDescent="0.4">
      <c r="A104" s="678"/>
      <c r="B104" s="714"/>
      <c r="C104" s="674"/>
      <c r="D104" s="719"/>
      <c r="E104" s="689"/>
    </row>
    <row r="105" spans="1:5" ht="18.75" customHeight="1" x14ac:dyDescent="0.4">
      <c r="A105" s="678"/>
      <c r="B105" s="714" t="s">
        <v>409</v>
      </c>
      <c r="C105" s="674" t="s">
        <v>410</v>
      </c>
      <c r="D105" s="717"/>
      <c r="E105" s="704">
        <v>8</v>
      </c>
    </row>
    <row r="106" spans="1:5" ht="18.75" customHeight="1" x14ac:dyDescent="0.4">
      <c r="A106" s="678"/>
      <c r="B106" s="714"/>
      <c r="C106" s="674"/>
      <c r="D106" s="718"/>
      <c r="E106" s="688"/>
    </row>
    <row r="107" spans="1:5" ht="18.75" customHeight="1" x14ac:dyDescent="0.4">
      <c r="A107" s="678"/>
      <c r="B107" s="714"/>
      <c r="C107" s="674"/>
      <c r="D107" s="718"/>
      <c r="E107" s="688"/>
    </row>
    <row r="108" spans="1:5" ht="18.75" customHeight="1" x14ac:dyDescent="0.4">
      <c r="A108" s="678"/>
      <c r="B108" s="714"/>
      <c r="C108" s="674"/>
      <c r="D108" s="718"/>
      <c r="E108" s="688"/>
    </row>
    <row r="109" spans="1:5" ht="18.75" customHeight="1" x14ac:dyDescent="0.4">
      <c r="A109" s="678"/>
      <c r="B109" s="714"/>
      <c r="C109" s="674"/>
      <c r="D109" s="719"/>
      <c r="E109" s="689"/>
    </row>
    <row r="110" spans="1:5" ht="18.75" customHeight="1" x14ac:dyDescent="0.4">
      <c r="A110" s="678"/>
      <c r="B110" s="716" t="s">
        <v>411</v>
      </c>
      <c r="C110" s="673" t="s">
        <v>412</v>
      </c>
      <c r="D110" s="675"/>
      <c r="E110" s="669">
        <v>4</v>
      </c>
    </row>
    <row r="111" spans="1:5" ht="18.75" customHeight="1" x14ac:dyDescent="0.4">
      <c r="A111" s="678"/>
      <c r="B111" s="714"/>
      <c r="C111" s="674"/>
      <c r="D111" s="675"/>
      <c r="E111" s="669"/>
    </row>
    <row r="112" spans="1:5" ht="18.75" customHeight="1" x14ac:dyDescent="0.4">
      <c r="A112" s="678"/>
      <c r="B112" s="714"/>
      <c r="C112" s="674"/>
      <c r="D112" s="675"/>
      <c r="E112" s="669"/>
    </row>
    <row r="113" spans="1:5" ht="18.75" customHeight="1" x14ac:dyDescent="0.4">
      <c r="A113" s="678"/>
      <c r="B113" s="714"/>
      <c r="C113" s="674"/>
      <c r="D113" s="675"/>
      <c r="E113" s="669"/>
    </row>
    <row r="114" spans="1:5" ht="18.75" customHeight="1" x14ac:dyDescent="0.4">
      <c r="A114" s="678"/>
      <c r="B114" s="714"/>
      <c r="C114" s="674"/>
      <c r="D114" s="675"/>
      <c r="E114" s="669"/>
    </row>
    <row r="115" spans="1:5" ht="18.75" customHeight="1" x14ac:dyDescent="0.4">
      <c r="A115" s="678"/>
      <c r="B115" s="714"/>
      <c r="C115" s="674"/>
      <c r="D115" s="675"/>
      <c r="E115" s="669"/>
    </row>
    <row r="116" spans="1:5" ht="18.75" customHeight="1" x14ac:dyDescent="0.4">
      <c r="A116" s="678"/>
      <c r="B116" s="714"/>
      <c r="C116" s="674"/>
      <c r="D116" s="675"/>
      <c r="E116" s="669"/>
    </row>
    <row r="117" spans="1:5" ht="18.75" customHeight="1" x14ac:dyDescent="0.4">
      <c r="A117" s="678"/>
      <c r="B117" s="714"/>
      <c r="C117" s="674"/>
      <c r="D117" s="675"/>
      <c r="E117" s="669"/>
    </row>
    <row r="118" spans="1:5" ht="18.75" customHeight="1" x14ac:dyDescent="0.4">
      <c r="A118" s="678"/>
      <c r="B118" s="714"/>
      <c r="C118" s="674"/>
      <c r="D118" s="675"/>
      <c r="E118" s="669"/>
    </row>
    <row r="119" spans="1:5" ht="18.75" customHeight="1" x14ac:dyDescent="0.4">
      <c r="A119" s="678"/>
      <c r="B119" s="716" t="s">
        <v>413</v>
      </c>
      <c r="C119" s="673" t="s">
        <v>414</v>
      </c>
      <c r="D119" s="675"/>
      <c r="E119" s="669">
        <v>4</v>
      </c>
    </row>
    <row r="120" spans="1:5" ht="18.75" customHeight="1" x14ac:dyDescent="0.4">
      <c r="A120" s="678"/>
      <c r="B120" s="714"/>
      <c r="C120" s="674"/>
      <c r="D120" s="675"/>
      <c r="E120" s="669"/>
    </row>
    <row r="121" spans="1:5" ht="18.75" customHeight="1" x14ac:dyDescent="0.4">
      <c r="A121" s="678"/>
      <c r="B121" s="714"/>
      <c r="C121" s="674"/>
      <c r="D121" s="675"/>
      <c r="E121" s="669"/>
    </row>
    <row r="122" spans="1:5" ht="18.75" customHeight="1" x14ac:dyDescent="0.4">
      <c r="A122" s="678"/>
      <c r="B122" s="714"/>
      <c r="C122" s="674"/>
      <c r="D122" s="675"/>
      <c r="E122" s="669"/>
    </row>
    <row r="123" spans="1:5" ht="18.75" customHeight="1" x14ac:dyDescent="0.4">
      <c r="A123" s="678"/>
      <c r="B123" s="714"/>
      <c r="C123" s="674"/>
      <c r="D123" s="675"/>
      <c r="E123" s="669"/>
    </row>
    <row r="124" spans="1:5" ht="18.75" customHeight="1" x14ac:dyDescent="0.4">
      <c r="A124" s="678"/>
      <c r="B124" s="714"/>
      <c r="C124" s="674"/>
      <c r="D124" s="675"/>
      <c r="E124" s="669"/>
    </row>
    <row r="125" spans="1:5" ht="18.75" customHeight="1" x14ac:dyDescent="0.4">
      <c r="A125" s="678"/>
      <c r="B125" s="714"/>
      <c r="C125" s="674"/>
      <c r="D125" s="675"/>
      <c r="E125" s="669"/>
    </row>
    <row r="126" spans="1:5" ht="18.75" customHeight="1" x14ac:dyDescent="0.4">
      <c r="A126" s="678"/>
      <c r="B126" s="714"/>
      <c r="C126" s="674"/>
      <c r="D126" s="675"/>
      <c r="E126" s="669"/>
    </row>
    <row r="127" spans="1:5" ht="18.75" customHeight="1" x14ac:dyDescent="0.4">
      <c r="A127" s="678"/>
      <c r="B127" s="714"/>
      <c r="C127" s="674"/>
      <c r="D127" s="675"/>
      <c r="E127" s="669"/>
    </row>
    <row r="128" spans="1:5" ht="18.75" customHeight="1" x14ac:dyDescent="0.4">
      <c r="A128" s="678"/>
      <c r="B128" s="716" t="s">
        <v>415</v>
      </c>
      <c r="C128" s="673" t="s">
        <v>416</v>
      </c>
      <c r="D128" s="675"/>
      <c r="E128" s="669">
        <v>4</v>
      </c>
    </row>
    <row r="129" spans="1:5" ht="18.75" customHeight="1" x14ac:dyDescent="0.4">
      <c r="A129" s="678"/>
      <c r="B129" s="714"/>
      <c r="C129" s="674"/>
      <c r="D129" s="675"/>
      <c r="E129" s="669"/>
    </row>
    <row r="130" spans="1:5" ht="18.75" customHeight="1" x14ac:dyDescent="0.4">
      <c r="A130" s="678"/>
      <c r="B130" s="714"/>
      <c r="C130" s="674"/>
      <c r="D130" s="675"/>
      <c r="E130" s="669"/>
    </row>
    <row r="131" spans="1:5" ht="18.75" customHeight="1" x14ac:dyDescent="0.4">
      <c r="A131" s="678"/>
      <c r="B131" s="714"/>
      <c r="C131" s="674"/>
      <c r="D131" s="675"/>
      <c r="E131" s="669"/>
    </row>
    <row r="132" spans="1:5" ht="18.75" customHeight="1" x14ac:dyDescent="0.4">
      <c r="A132" s="678"/>
      <c r="B132" s="714"/>
      <c r="C132" s="674"/>
      <c r="D132" s="675"/>
      <c r="E132" s="669"/>
    </row>
    <row r="133" spans="1:5" ht="18.75" customHeight="1" x14ac:dyDescent="0.4">
      <c r="A133" s="678"/>
      <c r="B133" s="714"/>
      <c r="C133" s="674"/>
      <c r="D133" s="675"/>
      <c r="E133" s="669"/>
    </row>
    <row r="134" spans="1:5" ht="18.75" customHeight="1" x14ac:dyDescent="0.4">
      <c r="A134" s="678"/>
      <c r="B134" s="714"/>
      <c r="C134" s="674"/>
      <c r="D134" s="675"/>
      <c r="E134" s="669"/>
    </row>
    <row r="135" spans="1:5" ht="18.75" customHeight="1" x14ac:dyDescent="0.4">
      <c r="A135" s="678"/>
      <c r="B135" s="714"/>
      <c r="C135" s="674"/>
      <c r="D135" s="675"/>
      <c r="E135" s="669"/>
    </row>
    <row r="136" spans="1:5" ht="18.75" customHeight="1" x14ac:dyDescent="0.4">
      <c r="A136" s="678"/>
      <c r="B136" s="714"/>
      <c r="C136" s="674"/>
      <c r="D136" s="675"/>
      <c r="E136" s="669"/>
    </row>
    <row r="137" spans="1:5" ht="18.75" customHeight="1" x14ac:dyDescent="0.4">
      <c r="A137" s="678"/>
      <c r="B137" s="716" t="s">
        <v>417</v>
      </c>
      <c r="C137" s="674" t="s">
        <v>418</v>
      </c>
      <c r="D137" s="675"/>
      <c r="E137" s="669">
        <v>4</v>
      </c>
    </row>
    <row r="138" spans="1:5" ht="18.75" customHeight="1" x14ac:dyDescent="0.4">
      <c r="A138" s="678"/>
      <c r="B138" s="714"/>
      <c r="C138" s="674"/>
      <c r="D138" s="675"/>
      <c r="E138" s="669"/>
    </row>
    <row r="139" spans="1:5" ht="18.75" customHeight="1" x14ac:dyDescent="0.4">
      <c r="A139" s="678"/>
      <c r="B139" s="714"/>
      <c r="C139" s="674"/>
      <c r="D139" s="675"/>
      <c r="E139" s="669"/>
    </row>
    <row r="140" spans="1:5" ht="18.75" customHeight="1" x14ac:dyDescent="0.4">
      <c r="A140" s="678"/>
      <c r="B140" s="714"/>
      <c r="C140" s="674"/>
      <c r="D140" s="675"/>
      <c r="E140" s="669"/>
    </row>
    <row r="141" spans="1:5" ht="18.75" customHeight="1" x14ac:dyDescent="0.4">
      <c r="A141" s="678"/>
      <c r="B141" s="714"/>
      <c r="C141" s="674"/>
      <c r="D141" s="675"/>
      <c r="E141" s="669"/>
    </row>
    <row r="142" spans="1:5" ht="18.75" customHeight="1" x14ac:dyDescent="0.4">
      <c r="A142" s="678"/>
      <c r="B142" s="714"/>
      <c r="C142" s="674"/>
      <c r="D142" s="675"/>
      <c r="E142" s="669"/>
    </row>
    <row r="143" spans="1:5" ht="18.75" customHeight="1" x14ac:dyDescent="0.4">
      <c r="A143" s="678"/>
      <c r="B143" s="714"/>
      <c r="C143" s="674"/>
      <c r="D143" s="675"/>
      <c r="E143" s="669"/>
    </row>
    <row r="144" spans="1:5" ht="18.75" customHeight="1" x14ac:dyDescent="0.4">
      <c r="A144" s="678"/>
      <c r="B144" s="714"/>
      <c r="C144" s="674"/>
      <c r="D144" s="675"/>
      <c r="E144" s="669"/>
    </row>
    <row r="145" spans="1:5" ht="18.75" customHeight="1" x14ac:dyDescent="0.4">
      <c r="A145" s="678"/>
      <c r="B145" s="714"/>
      <c r="C145" s="674"/>
      <c r="D145" s="675"/>
      <c r="E145" s="669"/>
    </row>
    <row r="146" spans="1:5" ht="18.75" customHeight="1" x14ac:dyDescent="0.4">
      <c r="A146" s="678"/>
      <c r="B146" s="716" t="s">
        <v>419</v>
      </c>
      <c r="C146" s="674" t="s">
        <v>420</v>
      </c>
      <c r="D146" s="675"/>
      <c r="E146" s="669">
        <v>8</v>
      </c>
    </row>
    <row r="147" spans="1:5" ht="18.75" customHeight="1" x14ac:dyDescent="0.4">
      <c r="A147" s="678"/>
      <c r="B147" s="714"/>
      <c r="C147" s="674"/>
      <c r="D147" s="675"/>
      <c r="E147" s="669"/>
    </row>
    <row r="148" spans="1:5" ht="18.75" customHeight="1" x14ac:dyDescent="0.4">
      <c r="A148" s="678"/>
      <c r="B148" s="714"/>
      <c r="C148" s="674"/>
      <c r="D148" s="675"/>
      <c r="E148" s="669"/>
    </row>
    <row r="149" spans="1:5" ht="18.75" customHeight="1" x14ac:dyDescent="0.4">
      <c r="A149" s="678"/>
      <c r="B149" s="714"/>
      <c r="C149" s="674"/>
      <c r="D149" s="675"/>
      <c r="E149" s="669"/>
    </row>
    <row r="150" spans="1:5" ht="18.75" customHeight="1" x14ac:dyDescent="0.4">
      <c r="A150" s="678"/>
      <c r="B150" s="714"/>
      <c r="C150" s="674"/>
      <c r="D150" s="675"/>
      <c r="E150" s="669"/>
    </row>
    <row r="151" spans="1:5" ht="18.75" customHeight="1" x14ac:dyDescent="0.4">
      <c r="A151" s="678"/>
      <c r="B151" s="714"/>
      <c r="C151" s="674"/>
      <c r="D151" s="675"/>
      <c r="E151" s="669"/>
    </row>
    <row r="152" spans="1:5" ht="18.75" customHeight="1" x14ac:dyDescent="0.4">
      <c r="A152" s="678"/>
      <c r="B152" s="714"/>
      <c r="C152" s="674"/>
      <c r="D152" s="675"/>
      <c r="E152" s="669"/>
    </row>
    <row r="153" spans="1:5" ht="18.75" customHeight="1" x14ac:dyDescent="0.4">
      <c r="A153" s="678"/>
      <c r="B153" s="714"/>
      <c r="C153" s="674"/>
      <c r="D153" s="675"/>
      <c r="E153" s="669"/>
    </row>
    <row r="154" spans="1:5" ht="18.75" customHeight="1" x14ac:dyDescent="0.4">
      <c r="A154" s="678"/>
      <c r="B154" s="714"/>
      <c r="C154" s="674"/>
      <c r="D154" s="675"/>
      <c r="E154" s="669"/>
    </row>
    <row r="155" spans="1:5" ht="18.75" customHeight="1" x14ac:dyDescent="0.4">
      <c r="A155" s="678"/>
      <c r="B155" s="714"/>
      <c r="C155" s="674"/>
      <c r="D155" s="675"/>
      <c r="E155" s="669"/>
    </row>
    <row r="156" spans="1:5" ht="18.75" customHeight="1" x14ac:dyDescent="0.4">
      <c r="A156" s="678"/>
      <c r="B156" s="716" t="s">
        <v>421</v>
      </c>
      <c r="C156" s="674" t="s">
        <v>422</v>
      </c>
      <c r="D156" s="675"/>
      <c r="E156" s="669">
        <v>2</v>
      </c>
    </row>
    <row r="157" spans="1:5" ht="18.75" customHeight="1" x14ac:dyDescent="0.4">
      <c r="A157" s="678"/>
      <c r="B157" s="714"/>
      <c r="C157" s="674"/>
      <c r="D157" s="675"/>
      <c r="E157" s="669"/>
    </row>
    <row r="158" spans="1:5" ht="18.75" customHeight="1" x14ac:dyDescent="0.4">
      <c r="A158" s="678"/>
      <c r="B158" s="714"/>
      <c r="C158" s="674"/>
      <c r="D158" s="675"/>
      <c r="E158" s="669"/>
    </row>
    <row r="159" spans="1:5" ht="18.75" customHeight="1" x14ac:dyDescent="0.4">
      <c r="A159" s="678"/>
      <c r="B159" s="714"/>
      <c r="C159" s="674"/>
      <c r="D159" s="675"/>
      <c r="E159" s="669"/>
    </row>
    <row r="160" spans="1:5" ht="18.75" customHeight="1" x14ac:dyDescent="0.4">
      <c r="A160" s="678"/>
      <c r="B160" s="714"/>
      <c r="C160" s="674"/>
      <c r="D160" s="675"/>
      <c r="E160" s="669"/>
    </row>
    <row r="161" spans="1:5" ht="18.75" customHeight="1" x14ac:dyDescent="0.4">
      <c r="A161" s="678"/>
      <c r="B161" s="714"/>
      <c r="C161" s="674"/>
      <c r="D161" s="675"/>
      <c r="E161" s="669"/>
    </row>
    <row r="162" spans="1:5" ht="18.75" customHeight="1" x14ac:dyDescent="0.4">
      <c r="A162" s="678"/>
      <c r="B162" s="714"/>
      <c r="C162" s="674"/>
      <c r="D162" s="675"/>
      <c r="E162" s="669"/>
    </row>
    <row r="163" spans="1:5" ht="18.75" customHeight="1" x14ac:dyDescent="0.4">
      <c r="A163" s="678"/>
      <c r="B163" s="714"/>
      <c r="C163" s="674"/>
      <c r="D163" s="675"/>
      <c r="E163" s="669"/>
    </row>
    <row r="164" spans="1:5" ht="18.75" customHeight="1" x14ac:dyDescent="0.4">
      <c r="A164" s="678"/>
      <c r="B164" s="714" t="s">
        <v>423</v>
      </c>
      <c r="C164" s="674" t="s">
        <v>424</v>
      </c>
      <c r="D164" s="717"/>
      <c r="E164" s="704">
        <v>8</v>
      </c>
    </row>
    <row r="165" spans="1:5" ht="18.75" customHeight="1" x14ac:dyDescent="0.4">
      <c r="A165" s="678"/>
      <c r="B165" s="714"/>
      <c r="C165" s="674"/>
      <c r="D165" s="718"/>
      <c r="E165" s="688"/>
    </row>
    <row r="166" spans="1:5" ht="18.75" customHeight="1" x14ac:dyDescent="0.4">
      <c r="A166" s="678"/>
      <c r="B166" s="714"/>
      <c r="C166" s="674"/>
      <c r="D166" s="718"/>
      <c r="E166" s="688"/>
    </row>
    <row r="167" spans="1:5" ht="18.75" customHeight="1" x14ac:dyDescent="0.4">
      <c r="A167" s="678"/>
      <c r="B167" s="714"/>
      <c r="C167" s="674"/>
      <c r="D167" s="718"/>
      <c r="E167" s="688"/>
    </row>
    <row r="168" spans="1:5" ht="18.75" customHeight="1" x14ac:dyDescent="0.4">
      <c r="A168" s="678"/>
      <c r="B168" s="714"/>
      <c r="C168" s="674"/>
      <c r="D168" s="719"/>
      <c r="E168" s="689"/>
    </row>
    <row r="169" spans="1:5" ht="18.75" customHeight="1" x14ac:dyDescent="0.4">
      <c r="A169" s="678"/>
      <c r="B169" s="714" t="s">
        <v>425</v>
      </c>
      <c r="C169" s="674" t="s">
        <v>426</v>
      </c>
      <c r="D169" s="717"/>
      <c r="E169" s="704">
        <v>8</v>
      </c>
    </row>
    <row r="170" spans="1:5" ht="18.75" customHeight="1" x14ac:dyDescent="0.4">
      <c r="A170" s="678"/>
      <c r="B170" s="714"/>
      <c r="C170" s="674"/>
      <c r="D170" s="718"/>
      <c r="E170" s="688"/>
    </row>
    <row r="171" spans="1:5" ht="18.75" customHeight="1" x14ac:dyDescent="0.4">
      <c r="A171" s="678"/>
      <c r="B171" s="714"/>
      <c r="C171" s="674"/>
      <c r="D171" s="718"/>
      <c r="E171" s="688"/>
    </row>
    <row r="172" spans="1:5" ht="18.75" customHeight="1" x14ac:dyDescent="0.4">
      <c r="A172" s="678"/>
      <c r="B172" s="714"/>
      <c r="C172" s="674"/>
      <c r="D172" s="718"/>
      <c r="E172" s="688"/>
    </row>
    <row r="173" spans="1:5" ht="18.75" customHeight="1" x14ac:dyDescent="0.4">
      <c r="A173" s="678"/>
      <c r="B173" s="714"/>
      <c r="C173" s="674"/>
      <c r="D173" s="719"/>
      <c r="E173" s="688"/>
    </row>
    <row r="174" spans="1:5" ht="18.75" customHeight="1" x14ac:dyDescent="0.4">
      <c r="A174" s="678"/>
      <c r="B174" s="714" t="s">
        <v>427</v>
      </c>
      <c r="C174" s="674" t="s">
        <v>428</v>
      </c>
      <c r="D174" s="717"/>
      <c r="E174" s="704">
        <v>8</v>
      </c>
    </row>
    <row r="175" spans="1:5" ht="18.75" customHeight="1" x14ac:dyDescent="0.4">
      <c r="A175" s="678"/>
      <c r="B175" s="714"/>
      <c r="C175" s="674"/>
      <c r="D175" s="718"/>
      <c r="E175" s="688"/>
    </row>
    <row r="176" spans="1:5" ht="18.75" customHeight="1" x14ac:dyDescent="0.4">
      <c r="A176" s="678"/>
      <c r="B176" s="714"/>
      <c r="C176" s="674"/>
      <c r="D176" s="718"/>
      <c r="E176" s="688"/>
    </row>
    <row r="177" spans="1:5" ht="18.75" customHeight="1" x14ac:dyDescent="0.4">
      <c r="A177" s="678"/>
      <c r="B177" s="714"/>
      <c r="C177" s="674"/>
      <c r="D177" s="718"/>
      <c r="E177" s="688"/>
    </row>
    <row r="178" spans="1:5" ht="18.75" customHeight="1" x14ac:dyDescent="0.4">
      <c r="A178" s="678"/>
      <c r="B178" s="714"/>
      <c r="C178" s="674"/>
      <c r="D178" s="719"/>
      <c r="E178" s="689"/>
    </row>
    <row r="179" spans="1:5" ht="18.75" customHeight="1" x14ac:dyDescent="0.4">
      <c r="A179" s="678"/>
      <c r="B179" s="714" t="s">
        <v>49</v>
      </c>
      <c r="C179" s="673" t="s">
        <v>123</v>
      </c>
      <c r="D179" s="675"/>
      <c r="E179" s="669">
        <v>4</v>
      </c>
    </row>
    <row r="180" spans="1:5" ht="18.75" customHeight="1" x14ac:dyDescent="0.4">
      <c r="A180" s="678"/>
      <c r="B180" s="714"/>
      <c r="C180" s="674"/>
      <c r="D180" s="675"/>
      <c r="E180" s="669"/>
    </row>
    <row r="181" spans="1:5" ht="18.75" customHeight="1" x14ac:dyDescent="0.4">
      <c r="A181" s="678"/>
      <c r="B181" s="714"/>
      <c r="C181" s="674"/>
      <c r="D181" s="675"/>
      <c r="E181" s="669"/>
    </row>
    <row r="182" spans="1:5" ht="18.75" customHeight="1" x14ac:dyDescent="0.4">
      <c r="A182" s="678"/>
      <c r="B182" s="714"/>
      <c r="C182" s="674"/>
      <c r="D182" s="675"/>
      <c r="E182" s="669"/>
    </row>
    <row r="183" spans="1:5" ht="18.75" customHeight="1" x14ac:dyDescent="0.4">
      <c r="A183" s="678"/>
      <c r="B183" s="714"/>
      <c r="C183" s="674"/>
      <c r="D183" s="675"/>
      <c r="E183" s="669"/>
    </row>
    <row r="184" spans="1:5" ht="18.75" customHeight="1" x14ac:dyDescent="0.4">
      <c r="A184" s="678"/>
      <c r="B184" s="714"/>
      <c r="C184" s="674"/>
      <c r="D184" s="675"/>
      <c r="E184" s="669"/>
    </row>
    <row r="185" spans="1:5" ht="18.75" customHeight="1" x14ac:dyDescent="0.4">
      <c r="A185" s="678"/>
      <c r="B185" s="714"/>
      <c r="C185" s="674"/>
      <c r="D185" s="675"/>
      <c r="E185" s="669"/>
    </row>
    <row r="186" spans="1:5" ht="18.75" customHeight="1" x14ac:dyDescent="0.4">
      <c r="A186" s="678"/>
      <c r="B186" s="714"/>
      <c r="C186" s="674"/>
      <c r="D186" s="675"/>
      <c r="E186" s="669"/>
    </row>
    <row r="187" spans="1:5" ht="18.75" customHeight="1" x14ac:dyDescent="0.4">
      <c r="A187" s="678"/>
      <c r="B187" s="714"/>
      <c r="C187" s="674"/>
      <c r="D187" s="675"/>
      <c r="E187" s="669"/>
    </row>
    <row r="188" spans="1:5" ht="18.75" customHeight="1" x14ac:dyDescent="0.4">
      <c r="A188" s="678"/>
      <c r="B188" s="714" t="s">
        <v>67</v>
      </c>
      <c r="C188" s="673" t="s">
        <v>135</v>
      </c>
      <c r="D188" s="675"/>
      <c r="E188" s="669">
        <v>8</v>
      </c>
    </row>
    <row r="189" spans="1:5" ht="18.75" customHeight="1" x14ac:dyDescent="0.4">
      <c r="A189" s="678"/>
      <c r="B189" s="714"/>
      <c r="C189" s="674"/>
      <c r="D189" s="675"/>
      <c r="E189" s="669"/>
    </row>
    <row r="190" spans="1:5" ht="18.75" customHeight="1" x14ac:dyDescent="0.4">
      <c r="A190" s="678"/>
      <c r="B190" s="714"/>
      <c r="C190" s="674"/>
      <c r="D190" s="675"/>
      <c r="E190" s="669"/>
    </row>
    <row r="191" spans="1:5" ht="18.75" customHeight="1" x14ac:dyDescent="0.4">
      <c r="A191" s="678"/>
      <c r="B191" s="714"/>
      <c r="C191" s="674"/>
      <c r="D191" s="675"/>
      <c r="E191" s="669"/>
    </row>
    <row r="192" spans="1:5" ht="18.75" customHeight="1" x14ac:dyDescent="0.4">
      <c r="A192" s="678"/>
      <c r="B192" s="714"/>
      <c r="C192" s="674"/>
      <c r="D192" s="675"/>
      <c r="E192" s="669"/>
    </row>
    <row r="193" spans="1:5" ht="18.75" customHeight="1" x14ac:dyDescent="0.4">
      <c r="A193" s="678"/>
      <c r="B193" s="714"/>
      <c r="C193" s="674"/>
      <c r="D193" s="675"/>
      <c r="E193" s="669"/>
    </row>
    <row r="194" spans="1:5" ht="18.75" customHeight="1" x14ac:dyDescent="0.4">
      <c r="A194" s="678"/>
      <c r="B194" s="714"/>
      <c r="C194" s="674"/>
      <c r="D194" s="675"/>
      <c r="E194" s="669"/>
    </row>
    <row r="195" spans="1:5" ht="18.75" customHeight="1" x14ac:dyDescent="0.4">
      <c r="A195" s="678"/>
      <c r="B195" s="714"/>
      <c r="C195" s="674"/>
      <c r="D195" s="675"/>
      <c r="E195" s="669"/>
    </row>
    <row r="196" spans="1:5" ht="18.75" customHeight="1" x14ac:dyDescent="0.4">
      <c r="A196" s="678"/>
      <c r="B196" s="714"/>
      <c r="C196" s="674"/>
      <c r="D196" s="675"/>
      <c r="E196" s="669"/>
    </row>
    <row r="197" spans="1:5" ht="18.75" customHeight="1" x14ac:dyDescent="0.4">
      <c r="A197" s="678"/>
      <c r="B197" s="714" t="s">
        <v>68</v>
      </c>
      <c r="C197" s="673" t="s">
        <v>136</v>
      </c>
      <c r="D197" s="675"/>
      <c r="E197" s="669">
        <v>2</v>
      </c>
    </row>
    <row r="198" spans="1:5" ht="18.75" customHeight="1" x14ac:dyDescent="0.4">
      <c r="A198" s="678"/>
      <c r="B198" s="714"/>
      <c r="C198" s="674"/>
      <c r="D198" s="675"/>
      <c r="E198" s="669"/>
    </row>
    <row r="199" spans="1:5" ht="18.75" customHeight="1" x14ac:dyDescent="0.4">
      <c r="A199" s="678"/>
      <c r="B199" s="714"/>
      <c r="C199" s="674"/>
      <c r="D199" s="675"/>
      <c r="E199" s="669"/>
    </row>
    <row r="200" spans="1:5" ht="18.75" customHeight="1" x14ac:dyDescent="0.4">
      <c r="A200" s="678"/>
      <c r="B200" s="714"/>
      <c r="C200" s="674"/>
      <c r="D200" s="675"/>
      <c r="E200" s="669"/>
    </row>
    <row r="201" spans="1:5" ht="18.75" customHeight="1" x14ac:dyDescent="0.4">
      <c r="A201" s="678"/>
      <c r="B201" s="714"/>
      <c r="C201" s="674"/>
      <c r="D201" s="675"/>
      <c r="E201" s="669"/>
    </row>
    <row r="202" spans="1:5" ht="18.75" customHeight="1" x14ac:dyDescent="0.4">
      <c r="A202" s="678"/>
      <c r="B202" s="714"/>
      <c r="C202" s="674"/>
      <c r="D202" s="675"/>
      <c r="E202" s="669"/>
    </row>
    <row r="203" spans="1:5" ht="18.75" customHeight="1" x14ac:dyDescent="0.4">
      <c r="A203" s="678"/>
      <c r="B203" s="714"/>
      <c r="C203" s="674"/>
      <c r="D203" s="675"/>
      <c r="E203" s="669"/>
    </row>
    <row r="204" spans="1:5" ht="18.75" customHeight="1" x14ac:dyDescent="0.4">
      <c r="A204" s="678"/>
      <c r="B204" s="714"/>
      <c r="C204" s="674"/>
      <c r="D204" s="675"/>
      <c r="E204" s="669"/>
    </row>
    <row r="205" spans="1:5" ht="18.75" customHeight="1" x14ac:dyDescent="0.4">
      <c r="A205" s="678"/>
      <c r="B205" s="714"/>
      <c r="C205" s="674"/>
      <c r="D205" s="675"/>
      <c r="E205" s="669"/>
    </row>
    <row r="206" spans="1:5" ht="18.75" customHeight="1" x14ac:dyDescent="0.4">
      <c r="A206" s="678"/>
      <c r="B206" s="714" t="s">
        <v>429</v>
      </c>
      <c r="C206" s="673" t="s">
        <v>137</v>
      </c>
      <c r="D206" s="675"/>
      <c r="E206" s="669">
        <v>8</v>
      </c>
    </row>
    <row r="207" spans="1:5" ht="18.75" customHeight="1" x14ac:dyDescent="0.4">
      <c r="A207" s="678"/>
      <c r="B207" s="714"/>
      <c r="C207" s="674"/>
      <c r="D207" s="675"/>
      <c r="E207" s="669"/>
    </row>
    <row r="208" spans="1:5" ht="18.75" customHeight="1" x14ac:dyDescent="0.4">
      <c r="A208" s="678"/>
      <c r="B208" s="714"/>
      <c r="C208" s="674"/>
      <c r="D208" s="675"/>
      <c r="E208" s="669"/>
    </row>
    <row r="209" spans="1:5" ht="18.75" customHeight="1" x14ac:dyDescent="0.4">
      <c r="A209" s="678"/>
      <c r="B209" s="714"/>
      <c r="C209" s="674"/>
      <c r="D209" s="675"/>
      <c r="E209" s="669"/>
    </row>
    <row r="210" spans="1:5" ht="18.75" customHeight="1" x14ac:dyDescent="0.4">
      <c r="A210" s="678"/>
      <c r="B210" s="714"/>
      <c r="C210" s="674"/>
      <c r="D210" s="675"/>
      <c r="E210" s="669"/>
    </row>
    <row r="211" spans="1:5" ht="18.75" customHeight="1" x14ac:dyDescent="0.4">
      <c r="A211" s="678"/>
      <c r="B211" s="714"/>
      <c r="C211" s="674"/>
      <c r="D211" s="675"/>
      <c r="E211" s="669"/>
    </row>
    <row r="212" spans="1:5" ht="18.75" customHeight="1" x14ac:dyDescent="0.4">
      <c r="A212" s="678"/>
      <c r="B212" s="714"/>
      <c r="C212" s="674"/>
      <c r="D212" s="675"/>
      <c r="E212" s="669"/>
    </row>
    <row r="213" spans="1:5" ht="18.75" customHeight="1" x14ac:dyDescent="0.4">
      <c r="A213" s="678"/>
      <c r="B213" s="714"/>
      <c r="C213" s="674"/>
      <c r="D213" s="675"/>
      <c r="E213" s="669"/>
    </row>
    <row r="214" spans="1:5" ht="18.75" customHeight="1" x14ac:dyDescent="0.4">
      <c r="A214" s="678"/>
      <c r="B214" s="714"/>
      <c r="C214" s="674"/>
      <c r="D214" s="675"/>
      <c r="E214" s="669"/>
    </row>
    <row r="215" spans="1:5" ht="18.75" customHeight="1" x14ac:dyDescent="0.4">
      <c r="A215" s="678"/>
      <c r="B215" s="716" t="s">
        <v>430</v>
      </c>
      <c r="C215" s="673" t="s">
        <v>431</v>
      </c>
      <c r="D215" s="675"/>
      <c r="E215" s="669">
        <v>1</v>
      </c>
    </row>
    <row r="216" spans="1:5" ht="18.75" customHeight="1" x14ac:dyDescent="0.4">
      <c r="A216" s="678"/>
      <c r="B216" s="714"/>
      <c r="C216" s="674"/>
      <c r="D216" s="675"/>
      <c r="E216" s="669"/>
    </row>
    <row r="217" spans="1:5" ht="18.75" customHeight="1" x14ac:dyDescent="0.4">
      <c r="A217" s="678"/>
      <c r="B217" s="714"/>
      <c r="C217" s="674"/>
      <c r="D217" s="675"/>
      <c r="E217" s="669"/>
    </row>
    <row r="218" spans="1:5" ht="18.75" customHeight="1" x14ac:dyDescent="0.4">
      <c r="A218" s="678"/>
      <c r="B218" s="714"/>
      <c r="C218" s="674"/>
      <c r="D218" s="675"/>
      <c r="E218" s="669"/>
    </row>
    <row r="219" spans="1:5" ht="18.75" customHeight="1" x14ac:dyDescent="0.4">
      <c r="A219" s="678"/>
      <c r="B219" s="714"/>
      <c r="C219" s="674"/>
      <c r="D219" s="675"/>
      <c r="E219" s="669"/>
    </row>
    <row r="220" spans="1:5" ht="18.75" customHeight="1" x14ac:dyDescent="0.4">
      <c r="A220" s="678"/>
      <c r="B220" s="714"/>
      <c r="C220" s="674"/>
      <c r="D220" s="675"/>
      <c r="E220" s="669"/>
    </row>
    <row r="221" spans="1:5" ht="18.75" customHeight="1" x14ac:dyDescent="0.4">
      <c r="A221" s="678"/>
      <c r="B221" s="714"/>
      <c r="C221" s="674"/>
      <c r="D221" s="675"/>
      <c r="E221" s="669"/>
    </row>
    <row r="222" spans="1:5" ht="18.75" customHeight="1" x14ac:dyDescent="0.4">
      <c r="A222" s="678"/>
      <c r="B222" s="714"/>
      <c r="C222" s="674"/>
      <c r="D222" s="675"/>
      <c r="E222" s="669"/>
    </row>
    <row r="223" spans="1:5" ht="18.75" customHeight="1" x14ac:dyDescent="0.4">
      <c r="A223" s="678"/>
      <c r="B223" s="714"/>
      <c r="C223" s="674"/>
      <c r="D223" s="675"/>
      <c r="E223" s="669"/>
    </row>
    <row r="224" spans="1:5" ht="18.75" customHeight="1" x14ac:dyDescent="0.4">
      <c r="A224" s="678"/>
      <c r="B224" s="714" t="s">
        <v>432</v>
      </c>
      <c r="C224" s="674" t="s">
        <v>245</v>
      </c>
      <c r="D224" s="675"/>
      <c r="E224" s="669">
        <v>2</v>
      </c>
    </row>
    <row r="225" spans="1:5" ht="18.75" customHeight="1" x14ac:dyDescent="0.4">
      <c r="A225" s="678"/>
      <c r="B225" s="714"/>
      <c r="C225" s="674"/>
      <c r="D225" s="675"/>
      <c r="E225" s="669"/>
    </row>
    <row r="226" spans="1:5" ht="18.75" customHeight="1" x14ac:dyDescent="0.4">
      <c r="A226" s="678"/>
      <c r="B226" s="714"/>
      <c r="C226" s="674"/>
      <c r="D226" s="675"/>
      <c r="E226" s="669"/>
    </row>
    <row r="227" spans="1:5" ht="18.75" customHeight="1" x14ac:dyDescent="0.4">
      <c r="A227" s="678"/>
      <c r="B227" s="714"/>
      <c r="C227" s="674"/>
      <c r="D227" s="675"/>
      <c r="E227" s="669"/>
    </row>
    <row r="228" spans="1:5" ht="18.75" customHeight="1" x14ac:dyDescent="0.4">
      <c r="A228" s="678"/>
      <c r="B228" s="714"/>
      <c r="C228" s="674"/>
      <c r="D228" s="675"/>
      <c r="E228" s="669"/>
    </row>
    <row r="229" spans="1:5" ht="18.75" customHeight="1" x14ac:dyDescent="0.4">
      <c r="A229" s="678"/>
      <c r="B229" s="714"/>
      <c r="C229" s="674"/>
      <c r="D229" s="675"/>
      <c r="E229" s="669"/>
    </row>
    <row r="230" spans="1:5" ht="18.75" customHeight="1" x14ac:dyDescent="0.4">
      <c r="A230" s="678"/>
      <c r="B230" s="714"/>
      <c r="C230" s="674"/>
      <c r="D230" s="675"/>
      <c r="E230" s="669"/>
    </row>
    <row r="231" spans="1:5" ht="18.75" customHeight="1" x14ac:dyDescent="0.4">
      <c r="A231" s="678"/>
      <c r="B231" s="714"/>
      <c r="C231" s="674"/>
      <c r="D231" s="675"/>
      <c r="E231" s="669"/>
    </row>
    <row r="232" spans="1:5" ht="18.75" customHeight="1" x14ac:dyDescent="0.4">
      <c r="A232" s="678"/>
      <c r="B232" s="714"/>
      <c r="C232" s="674"/>
      <c r="D232" s="675"/>
      <c r="E232" s="669"/>
    </row>
    <row r="233" spans="1:5" ht="18.75" customHeight="1" x14ac:dyDescent="0.4">
      <c r="A233" s="678"/>
      <c r="B233" s="714" t="s">
        <v>432</v>
      </c>
      <c r="C233" s="674" t="s">
        <v>501</v>
      </c>
      <c r="D233" s="675"/>
      <c r="E233" s="669">
        <v>2</v>
      </c>
    </row>
    <row r="234" spans="1:5" ht="18.75" customHeight="1" x14ac:dyDescent="0.4">
      <c r="A234" s="678"/>
      <c r="B234" s="714"/>
      <c r="C234" s="674"/>
      <c r="D234" s="675"/>
      <c r="E234" s="669"/>
    </row>
    <row r="235" spans="1:5" ht="18.75" customHeight="1" x14ac:dyDescent="0.4">
      <c r="A235" s="678"/>
      <c r="B235" s="714"/>
      <c r="C235" s="674"/>
      <c r="D235" s="675"/>
      <c r="E235" s="669"/>
    </row>
    <row r="236" spans="1:5" ht="18.75" customHeight="1" x14ac:dyDescent="0.4">
      <c r="A236" s="678"/>
      <c r="B236" s="714"/>
      <c r="C236" s="674"/>
      <c r="D236" s="675"/>
      <c r="E236" s="669"/>
    </row>
    <row r="237" spans="1:5" ht="18.75" customHeight="1" x14ac:dyDescent="0.4">
      <c r="A237" s="678"/>
      <c r="B237" s="714"/>
      <c r="C237" s="674"/>
      <c r="D237" s="675"/>
      <c r="E237" s="669"/>
    </row>
    <row r="238" spans="1:5" ht="18.75" customHeight="1" x14ac:dyDescent="0.4">
      <c r="A238" s="678"/>
      <c r="B238" s="714"/>
      <c r="C238" s="674"/>
      <c r="D238" s="675"/>
      <c r="E238" s="669"/>
    </row>
    <row r="239" spans="1:5" ht="18.75" customHeight="1" x14ac:dyDescent="0.4">
      <c r="A239" s="678"/>
      <c r="B239" s="714"/>
      <c r="C239" s="674"/>
      <c r="D239" s="675"/>
      <c r="E239" s="669"/>
    </row>
    <row r="240" spans="1:5" ht="18.75" customHeight="1" x14ac:dyDescent="0.4">
      <c r="A240" s="678"/>
      <c r="B240" s="714"/>
      <c r="C240" s="674"/>
      <c r="D240" s="675"/>
      <c r="E240" s="669"/>
    </row>
    <row r="241" spans="1:5" ht="18.75" customHeight="1" x14ac:dyDescent="0.4">
      <c r="A241" s="678"/>
      <c r="B241" s="714"/>
      <c r="C241" s="674"/>
      <c r="D241" s="675"/>
      <c r="E241" s="669"/>
    </row>
    <row r="242" spans="1:5" ht="18.75" customHeight="1" x14ac:dyDescent="0.4">
      <c r="A242" s="678"/>
      <c r="B242" s="716" t="s">
        <v>433</v>
      </c>
      <c r="C242" s="674" t="s">
        <v>434</v>
      </c>
      <c r="D242" s="675"/>
      <c r="E242" s="669">
        <v>2</v>
      </c>
    </row>
    <row r="243" spans="1:5" ht="18.75" customHeight="1" x14ac:dyDescent="0.4">
      <c r="A243" s="678"/>
      <c r="B243" s="714"/>
      <c r="C243" s="674"/>
      <c r="D243" s="675"/>
      <c r="E243" s="669"/>
    </row>
    <row r="244" spans="1:5" ht="18.75" customHeight="1" x14ac:dyDescent="0.4">
      <c r="A244" s="678"/>
      <c r="B244" s="714"/>
      <c r="C244" s="674"/>
      <c r="D244" s="675"/>
      <c r="E244" s="669"/>
    </row>
    <row r="245" spans="1:5" ht="18.75" customHeight="1" x14ac:dyDescent="0.4">
      <c r="A245" s="678"/>
      <c r="B245" s="714"/>
      <c r="C245" s="674"/>
      <c r="D245" s="675"/>
      <c r="E245" s="669"/>
    </row>
    <row r="246" spans="1:5" ht="18.75" customHeight="1" x14ac:dyDescent="0.4">
      <c r="A246" s="678"/>
      <c r="B246" s="714"/>
      <c r="C246" s="674"/>
      <c r="D246" s="675"/>
      <c r="E246" s="669"/>
    </row>
    <row r="247" spans="1:5" ht="18.75" customHeight="1" x14ac:dyDescent="0.4">
      <c r="A247" s="678"/>
      <c r="B247" s="714"/>
      <c r="C247" s="674"/>
      <c r="D247" s="675"/>
      <c r="E247" s="669"/>
    </row>
    <row r="248" spans="1:5" ht="18.75" customHeight="1" x14ac:dyDescent="0.4">
      <c r="A248" s="678"/>
      <c r="B248" s="714"/>
      <c r="C248" s="674"/>
      <c r="D248" s="675"/>
      <c r="E248" s="669"/>
    </row>
    <row r="249" spans="1:5" ht="18.75" customHeight="1" x14ac:dyDescent="0.4">
      <c r="A249" s="678"/>
      <c r="B249" s="714"/>
      <c r="C249" s="674"/>
      <c r="D249" s="675"/>
      <c r="E249" s="669"/>
    </row>
    <row r="250" spans="1:5" ht="18.75" customHeight="1" x14ac:dyDescent="0.4">
      <c r="A250" s="678"/>
      <c r="B250" s="714"/>
      <c r="C250" s="674"/>
      <c r="D250" s="675"/>
      <c r="E250" s="669"/>
    </row>
    <row r="251" spans="1:5" ht="18.75" customHeight="1" x14ac:dyDescent="0.4">
      <c r="A251" s="678"/>
      <c r="B251" s="716" t="s">
        <v>435</v>
      </c>
      <c r="C251" s="674" t="s">
        <v>436</v>
      </c>
      <c r="D251" s="675"/>
      <c r="E251" s="669">
        <v>1</v>
      </c>
    </row>
    <row r="252" spans="1:5" ht="18.75" customHeight="1" x14ac:dyDescent="0.4">
      <c r="A252" s="678"/>
      <c r="B252" s="714"/>
      <c r="C252" s="674"/>
      <c r="D252" s="675"/>
      <c r="E252" s="669"/>
    </row>
    <row r="253" spans="1:5" ht="18.75" customHeight="1" x14ac:dyDescent="0.4">
      <c r="A253" s="678"/>
      <c r="B253" s="714"/>
      <c r="C253" s="674"/>
      <c r="D253" s="675"/>
      <c r="E253" s="669"/>
    </row>
    <row r="254" spans="1:5" ht="18.75" customHeight="1" x14ac:dyDescent="0.4">
      <c r="A254" s="678"/>
      <c r="B254" s="714"/>
      <c r="C254" s="674"/>
      <c r="D254" s="675"/>
      <c r="E254" s="669"/>
    </row>
    <row r="255" spans="1:5" ht="18.75" customHeight="1" x14ac:dyDescent="0.4">
      <c r="A255" s="678"/>
      <c r="B255" s="714"/>
      <c r="C255" s="674"/>
      <c r="D255" s="675"/>
      <c r="E255" s="669"/>
    </row>
    <row r="256" spans="1:5" ht="18.75" customHeight="1" x14ac:dyDescent="0.4">
      <c r="A256" s="678"/>
      <c r="B256" s="714"/>
      <c r="C256" s="674"/>
      <c r="D256" s="675"/>
      <c r="E256" s="669"/>
    </row>
    <row r="257" spans="1:5" ht="18.75" customHeight="1" x14ac:dyDescent="0.4">
      <c r="A257" s="678"/>
      <c r="B257" s="714"/>
      <c r="C257" s="674"/>
      <c r="D257" s="675"/>
      <c r="E257" s="669"/>
    </row>
    <row r="258" spans="1:5" ht="18.75" customHeight="1" x14ac:dyDescent="0.4">
      <c r="A258" s="678"/>
      <c r="B258" s="714"/>
      <c r="C258" s="674"/>
      <c r="D258" s="675"/>
      <c r="E258" s="669"/>
    </row>
    <row r="259" spans="1:5" ht="18.75" customHeight="1" x14ac:dyDescent="0.4">
      <c r="A259" s="678"/>
      <c r="B259" s="714"/>
      <c r="C259" s="674"/>
      <c r="D259" s="675"/>
      <c r="E259" s="669"/>
    </row>
    <row r="260" spans="1:5" ht="18.75" customHeight="1" x14ac:dyDescent="0.4">
      <c r="A260" s="678"/>
      <c r="B260" s="714" t="s">
        <v>361</v>
      </c>
      <c r="C260" s="673" t="s">
        <v>437</v>
      </c>
      <c r="D260" s="675"/>
      <c r="E260" s="669">
        <v>1</v>
      </c>
    </row>
    <row r="261" spans="1:5" ht="18.75" customHeight="1" x14ac:dyDescent="0.4">
      <c r="A261" s="678"/>
      <c r="B261" s="714"/>
      <c r="C261" s="674"/>
      <c r="D261" s="675"/>
      <c r="E261" s="669"/>
    </row>
    <row r="262" spans="1:5" ht="18.75" customHeight="1" x14ac:dyDescent="0.4">
      <c r="A262" s="678"/>
      <c r="B262" s="714"/>
      <c r="C262" s="674"/>
      <c r="D262" s="675"/>
      <c r="E262" s="669"/>
    </row>
    <row r="263" spans="1:5" ht="18.75" customHeight="1" x14ac:dyDescent="0.4">
      <c r="A263" s="678"/>
      <c r="B263" s="714"/>
      <c r="C263" s="674"/>
      <c r="D263" s="675"/>
      <c r="E263" s="669"/>
    </row>
    <row r="264" spans="1:5" ht="18.75" customHeight="1" x14ac:dyDescent="0.4">
      <c r="A264" s="678"/>
      <c r="B264" s="714"/>
      <c r="C264" s="674"/>
      <c r="D264" s="675"/>
      <c r="E264" s="669"/>
    </row>
    <row r="265" spans="1:5" ht="18.75" customHeight="1" x14ac:dyDescent="0.4">
      <c r="A265" s="678"/>
      <c r="B265" s="714"/>
      <c r="C265" s="674"/>
      <c r="D265" s="675"/>
      <c r="E265" s="669"/>
    </row>
    <row r="266" spans="1:5" ht="18.75" customHeight="1" x14ac:dyDescent="0.4">
      <c r="A266" s="678"/>
      <c r="B266" s="714"/>
      <c r="C266" s="674"/>
      <c r="D266" s="675"/>
      <c r="E266" s="669"/>
    </row>
    <row r="267" spans="1:5" ht="18.75" customHeight="1" x14ac:dyDescent="0.4">
      <c r="A267" s="678"/>
      <c r="B267" s="714"/>
      <c r="C267" s="674"/>
      <c r="D267" s="675"/>
      <c r="E267" s="669"/>
    </row>
    <row r="268" spans="1:5" ht="18.75" customHeight="1" x14ac:dyDescent="0.4">
      <c r="A268" s="678"/>
      <c r="B268" s="714"/>
      <c r="C268" s="674"/>
      <c r="D268" s="675"/>
      <c r="E268" s="669"/>
    </row>
    <row r="269" spans="1:5" ht="18.75" customHeight="1" x14ac:dyDescent="0.4">
      <c r="A269" s="678"/>
      <c r="B269" s="714" t="s">
        <v>362</v>
      </c>
      <c r="C269" s="673" t="s">
        <v>438</v>
      </c>
      <c r="D269" s="675"/>
      <c r="E269" s="669">
        <v>1</v>
      </c>
    </row>
    <row r="270" spans="1:5" ht="18.75" customHeight="1" x14ac:dyDescent="0.4">
      <c r="A270" s="678"/>
      <c r="B270" s="714"/>
      <c r="C270" s="673"/>
      <c r="D270" s="675"/>
      <c r="E270" s="669"/>
    </row>
    <row r="271" spans="1:5" ht="18.75" customHeight="1" x14ac:dyDescent="0.4">
      <c r="A271" s="678"/>
      <c r="B271" s="714"/>
      <c r="C271" s="673"/>
      <c r="D271" s="675"/>
      <c r="E271" s="669"/>
    </row>
    <row r="272" spans="1:5" ht="18.75" customHeight="1" x14ac:dyDescent="0.4">
      <c r="A272" s="678"/>
      <c r="B272" s="714"/>
      <c r="C272" s="673"/>
      <c r="D272" s="675"/>
      <c r="E272" s="669"/>
    </row>
    <row r="273" spans="1:5" ht="18.75" customHeight="1" x14ac:dyDescent="0.4">
      <c r="A273" s="678"/>
      <c r="B273" s="714"/>
      <c r="C273" s="673"/>
      <c r="D273" s="675"/>
      <c r="E273" s="669"/>
    </row>
    <row r="274" spans="1:5" ht="18.75" customHeight="1" x14ac:dyDescent="0.4">
      <c r="A274" s="678"/>
      <c r="B274" s="714"/>
      <c r="C274" s="673"/>
      <c r="D274" s="675"/>
      <c r="E274" s="669"/>
    </row>
    <row r="275" spans="1:5" ht="18.75" customHeight="1" x14ac:dyDescent="0.4">
      <c r="A275" s="678"/>
      <c r="B275" s="714"/>
      <c r="C275" s="673"/>
      <c r="D275" s="675"/>
      <c r="E275" s="669"/>
    </row>
    <row r="276" spans="1:5" ht="18.75" customHeight="1" x14ac:dyDescent="0.4">
      <c r="A276" s="678"/>
      <c r="B276" s="714"/>
      <c r="C276" s="673"/>
      <c r="D276" s="675"/>
      <c r="E276" s="669"/>
    </row>
    <row r="277" spans="1:5" ht="18.75" customHeight="1" x14ac:dyDescent="0.4">
      <c r="A277" s="678"/>
      <c r="B277" s="714"/>
      <c r="C277" s="673"/>
      <c r="D277" s="675"/>
      <c r="E277" s="669"/>
    </row>
    <row r="278" spans="1:5" ht="18.75" customHeight="1" x14ac:dyDescent="0.4">
      <c r="A278" s="678"/>
      <c r="B278" s="714" t="s">
        <v>439</v>
      </c>
      <c r="C278" s="673" t="s">
        <v>440</v>
      </c>
      <c r="D278" s="675"/>
      <c r="E278" s="669">
        <v>1</v>
      </c>
    </row>
    <row r="279" spans="1:5" ht="18.75" customHeight="1" x14ac:dyDescent="0.4">
      <c r="A279" s="678"/>
      <c r="B279" s="714"/>
      <c r="C279" s="673"/>
      <c r="D279" s="675"/>
      <c r="E279" s="669"/>
    </row>
    <row r="280" spans="1:5" ht="18.75" customHeight="1" x14ac:dyDescent="0.4">
      <c r="A280" s="678"/>
      <c r="B280" s="714"/>
      <c r="C280" s="673"/>
      <c r="D280" s="675"/>
      <c r="E280" s="669"/>
    </row>
    <row r="281" spans="1:5" ht="18.75" customHeight="1" x14ac:dyDescent="0.4">
      <c r="A281" s="678"/>
      <c r="B281" s="714"/>
      <c r="C281" s="673"/>
      <c r="D281" s="675"/>
      <c r="E281" s="669"/>
    </row>
    <row r="282" spans="1:5" ht="18.75" customHeight="1" x14ac:dyDescent="0.4">
      <c r="A282" s="678"/>
      <c r="B282" s="714"/>
      <c r="C282" s="673"/>
      <c r="D282" s="675"/>
      <c r="E282" s="669"/>
    </row>
    <row r="283" spans="1:5" ht="18.75" customHeight="1" x14ac:dyDescent="0.4">
      <c r="A283" s="678"/>
      <c r="B283" s="714"/>
      <c r="C283" s="673"/>
      <c r="D283" s="675"/>
      <c r="E283" s="669"/>
    </row>
    <row r="284" spans="1:5" ht="18.75" customHeight="1" x14ac:dyDescent="0.4">
      <c r="A284" s="678"/>
      <c r="B284" s="714"/>
      <c r="C284" s="673"/>
      <c r="D284" s="675"/>
      <c r="E284" s="669"/>
    </row>
    <row r="285" spans="1:5" ht="18.75" customHeight="1" x14ac:dyDescent="0.4">
      <c r="A285" s="678"/>
      <c r="B285" s="714"/>
      <c r="C285" s="673"/>
      <c r="D285" s="675"/>
      <c r="E285" s="669"/>
    </row>
    <row r="286" spans="1:5" ht="18.75" customHeight="1" x14ac:dyDescent="0.4">
      <c r="A286" s="678"/>
      <c r="B286" s="714"/>
      <c r="C286" s="673"/>
      <c r="D286" s="675"/>
      <c r="E286" s="669"/>
    </row>
    <row r="287" spans="1:5" ht="18.75" customHeight="1" x14ac:dyDescent="0.4">
      <c r="A287" s="678"/>
      <c r="B287" s="714" t="s">
        <v>441</v>
      </c>
      <c r="C287" s="673" t="s">
        <v>442</v>
      </c>
      <c r="D287" s="675"/>
      <c r="E287" s="669" t="s">
        <v>443</v>
      </c>
    </row>
    <row r="288" spans="1:5" ht="18.75" customHeight="1" x14ac:dyDescent="0.4">
      <c r="A288" s="678"/>
      <c r="B288" s="714"/>
      <c r="C288" s="674"/>
      <c r="D288" s="675"/>
      <c r="E288" s="669"/>
    </row>
    <row r="289" spans="1:5" ht="18.75" customHeight="1" x14ac:dyDescent="0.4">
      <c r="A289" s="678"/>
      <c r="B289" s="714"/>
      <c r="C289" s="674"/>
      <c r="D289" s="675"/>
      <c r="E289" s="669"/>
    </row>
    <row r="290" spans="1:5" ht="18.75" customHeight="1" x14ac:dyDescent="0.4">
      <c r="A290" s="678"/>
      <c r="B290" s="714"/>
      <c r="C290" s="674"/>
      <c r="D290" s="675"/>
      <c r="E290" s="669"/>
    </row>
    <row r="291" spans="1:5" ht="18.75" customHeight="1" x14ac:dyDescent="0.4">
      <c r="A291" s="678"/>
      <c r="B291" s="714"/>
      <c r="C291" s="674"/>
      <c r="D291" s="675"/>
      <c r="E291" s="669"/>
    </row>
    <row r="292" spans="1:5" ht="18.75" customHeight="1" x14ac:dyDescent="0.4">
      <c r="A292" s="678"/>
      <c r="B292" s="714"/>
      <c r="C292" s="674"/>
      <c r="D292" s="675"/>
      <c r="E292" s="669"/>
    </row>
    <row r="293" spans="1:5" ht="18.75" customHeight="1" x14ac:dyDescent="0.4">
      <c r="A293" s="678"/>
      <c r="B293" s="714"/>
      <c r="C293" s="674"/>
      <c r="D293" s="675"/>
      <c r="E293" s="669"/>
    </row>
    <row r="294" spans="1:5" ht="18.75" customHeight="1" x14ac:dyDescent="0.4">
      <c r="A294" s="678"/>
      <c r="B294" s="714"/>
      <c r="C294" s="674"/>
      <c r="D294" s="675"/>
      <c r="E294" s="669"/>
    </row>
    <row r="295" spans="1:5" ht="18.75" customHeight="1" x14ac:dyDescent="0.4">
      <c r="A295" s="678"/>
      <c r="B295" s="714"/>
      <c r="C295" s="674"/>
      <c r="D295" s="675"/>
      <c r="E295" s="669"/>
    </row>
    <row r="296" spans="1:5" ht="18.75" customHeight="1" x14ac:dyDescent="0.4">
      <c r="A296" s="678"/>
      <c r="B296" s="714" t="s">
        <v>74</v>
      </c>
      <c r="C296" s="673" t="s">
        <v>444</v>
      </c>
      <c r="D296" s="675"/>
      <c r="E296" s="669" t="s">
        <v>445</v>
      </c>
    </row>
    <row r="297" spans="1:5" ht="18.75" customHeight="1" x14ac:dyDescent="0.4">
      <c r="A297" s="678"/>
      <c r="B297" s="714"/>
      <c r="C297" s="674"/>
      <c r="D297" s="675"/>
      <c r="E297" s="669"/>
    </row>
    <row r="298" spans="1:5" ht="18.75" customHeight="1" x14ac:dyDescent="0.4">
      <c r="A298" s="678"/>
      <c r="B298" s="714"/>
      <c r="C298" s="674"/>
      <c r="D298" s="675"/>
      <c r="E298" s="669"/>
    </row>
    <row r="299" spans="1:5" ht="18.75" customHeight="1" x14ac:dyDescent="0.4">
      <c r="A299" s="678"/>
      <c r="B299" s="714"/>
      <c r="C299" s="674"/>
      <c r="D299" s="675"/>
      <c r="E299" s="669"/>
    </row>
    <row r="300" spans="1:5" ht="18.75" customHeight="1" x14ac:dyDescent="0.4">
      <c r="A300" s="678"/>
      <c r="B300" s="714"/>
      <c r="C300" s="674"/>
      <c r="D300" s="675"/>
      <c r="E300" s="669"/>
    </row>
    <row r="301" spans="1:5" ht="18.75" customHeight="1" x14ac:dyDescent="0.4">
      <c r="A301" s="678"/>
      <c r="B301" s="714"/>
      <c r="C301" s="674"/>
      <c r="D301" s="675"/>
      <c r="E301" s="669"/>
    </row>
    <row r="302" spans="1:5" ht="18.75" customHeight="1" x14ac:dyDescent="0.4">
      <c r="A302" s="678"/>
      <c r="B302" s="714"/>
      <c r="C302" s="674"/>
      <c r="D302" s="675"/>
      <c r="E302" s="669"/>
    </row>
    <row r="303" spans="1:5" ht="18.75" customHeight="1" x14ac:dyDescent="0.4">
      <c r="A303" s="678"/>
      <c r="B303" s="714"/>
      <c r="C303" s="674"/>
      <c r="D303" s="675"/>
      <c r="E303" s="669"/>
    </row>
    <row r="304" spans="1:5" ht="18.75" customHeight="1" x14ac:dyDescent="0.4">
      <c r="A304" s="678"/>
      <c r="B304" s="714"/>
      <c r="C304" s="674"/>
      <c r="D304" s="675"/>
      <c r="E304" s="669"/>
    </row>
    <row r="305" spans="1:5" ht="18.75" customHeight="1" x14ac:dyDescent="0.4">
      <c r="A305" s="678"/>
      <c r="B305" s="714"/>
      <c r="C305" s="674"/>
      <c r="D305" s="675"/>
      <c r="E305" s="669"/>
    </row>
    <row r="306" spans="1:5" ht="18.75" customHeight="1" x14ac:dyDescent="0.4">
      <c r="A306" s="678"/>
      <c r="B306" s="714" t="s">
        <v>446</v>
      </c>
      <c r="C306" s="673" t="s">
        <v>447</v>
      </c>
      <c r="D306" s="675"/>
      <c r="E306" s="669">
        <v>1</v>
      </c>
    </row>
    <row r="307" spans="1:5" ht="18.75" customHeight="1" x14ac:dyDescent="0.4">
      <c r="A307" s="678"/>
      <c r="B307" s="714"/>
      <c r="C307" s="673"/>
      <c r="D307" s="675"/>
      <c r="E307" s="669"/>
    </row>
    <row r="308" spans="1:5" ht="18.75" customHeight="1" x14ac:dyDescent="0.4">
      <c r="A308" s="678"/>
      <c r="B308" s="714"/>
      <c r="C308" s="673"/>
      <c r="D308" s="675"/>
      <c r="E308" s="669"/>
    </row>
    <row r="309" spans="1:5" ht="18.75" customHeight="1" x14ac:dyDescent="0.4">
      <c r="A309" s="678"/>
      <c r="B309" s="714"/>
      <c r="C309" s="673"/>
      <c r="D309" s="675"/>
      <c r="E309" s="669"/>
    </row>
    <row r="310" spans="1:5" ht="18.75" customHeight="1" x14ac:dyDescent="0.4">
      <c r="A310" s="678"/>
      <c r="B310" s="714"/>
      <c r="C310" s="673"/>
      <c r="D310" s="675"/>
      <c r="E310" s="669"/>
    </row>
    <row r="311" spans="1:5" ht="18.75" customHeight="1" x14ac:dyDescent="0.4">
      <c r="A311" s="678"/>
      <c r="B311" s="714"/>
      <c r="C311" s="673"/>
      <c r="D311" s="675"/>
      <c r="E311" s="669"/>
    </row>
    <row r="312" spans="1:5" ht="18.75" customHeight="1" x14ac:dyDescent="0.4">
      <c r="A312" s="678"/>
      <c r="B312" s="714"/>
      <c r="C312" s="673"/>
      <c r="D312" s="675"/>
      <c r="E312" s="669"/>
    </row>
    <row r="313" spans="1:5" ht="18.75" customHeight="1" x14ac:dyDescent="0.4">
      <c r="A313" s="678"/>
      <c r="B313" s="714"/>
      <c r="C313" s="673"/>
      <c r="D313" s="675"/>
      <c r="E313" s="669"/>
    </row>
    <row r="314" spans="1:5" ht="18.75" customHeight="1" x14ac:dyDescent="0.4">
      <c r="A314" s="678"/>
      <c r="B314" s="714"/>
      <c r="C314" s="673"/>
      <c r="D314" s="675"/>
      <c r="E314" s="669"/>
    </row>
    <row r="315" spans="1:5" ht="18.75" customHeight="1" x14ac:dyDescent="0.4">
      <c r="A315" s="678"/>
      <c r="B315" s="714" t="s">
        <v>448</v>
      </c>
      <c r="C315" s="674" t="s">
        <v>246</v>
      </c>
      <c r="D315" s="675"/>
      <c r="E315" s="669">
        <v>2</v>
      </c>
    </row>
    <row r="316" spans="1:5" ht="18.75" customHeight="1" x14ac:dyDescent="0.4">
      <c r="A316" s="678"/>
      <c r="B316" s="714"/>
      <c r="C316" s="674"/>
      <c r="D316" s="675"/>
      <c r="E316" s="669"/>
    </row>
    <row r="317" spans="1:5" ht="18.75" customHeight="1" x14ac:dyDescent="0.4">
      <c r="A317" s="678"/>
      <c r="B317" s="714"/>
      <c r="C317" s="674"/>
      <c r="D317" s="675"/>
      <c r="E317" s="669"/>
    </row>
    <row r="318" spans="1:5" ht="18.75" customHeight="1" x14ac:dyDescent="0.4">
      <c r="A318" s="678"/>
      <c r="B318" s="714"/>
      <c r="C318" s="674"/>
      <c r="D318" s="675"/>
      <c r="E318" s="669"/>
    </row>
    <row r="319" spans="1:5" ht="18.75" customHeight="1" x14ac:dyDescent="0.4">
      <c r="A319" s="678"/>
      <c r="B319" s="714"/>
      <c r="C319" s="674"/>
      <c r="D319" s="675"/>
      <c r="E319" s="669"/>
    </row>
    <row r="320" spans="1:5" ht="18.75" customHeight="1" x14ac:dyDescent="0.4">
      <c r="A320" s="678"/>
      <c r="B320" s="714"/>
      <c r="C320" s="674"/>
      <c r="D320" s="675"/>
      <c r="E320" s="669"/>
    </row>
    <row r="321" spans="1:5" ht="18.75" customHeight="1" x14ac:dyDescent="0.4">
      <c r="A321" s="678"/>
      <c r="B321" s="714"/>
      <c r="C321" s="674"/>
      <c r="D321" s="675"/>
      <c r="E321" s="669"/>
    </row>
    <row r="322" spans="1:5" ht="18.75" customHeight="1" x14ac:dyDescent="0.4">
      <c r="A322" s="678"/>
      <c r="B322" s="714"/>
      <c r="C322" s="674"/>
      <c r="D322" s="675"/>
      <c r="E322" s="669"/>
    </row>
    <row r="323" spans="1:5" ht="18.75" customHeight="1" x14ac:dyDescent="0.4">
      <c r="A323" s="678"/>
      <c r="B323" s="714"/>
      <c r="C323" s="674"/>
      <c r="D323" s="675"/>
      <c r="E323" s="669"/>
    </row>
    <row r="324" spans="1:5" ht="18.75" customHeight="1" x14ac:dyDescent="0.4">
      <c r="A324" s="678"/>
      <c r="B324" s="714" t="s">
        <v>449</v>
      </c>
      <c r="C324" s="673" t="s">
        <v>450</v>
      </c>
      <c r="D324" s="675"/>
      <c r="E324" s="669">
        <v>1</v>
      </c>
    </row>
    <row r="325" spans="1:5" ht="18.75" customHeight="1" x14ac:dyDescent="0.4">
      <c r="A325" s="678"/>
      <c r="B325" s="714"/>
      <c r="C325" s="673"/>
      <c r="D325" s="675"/>
      <c r="E325" s="669"/>
    </row>
    <row r="326" spans="1:5" ht="18.75" customHeight="1" x14ac:dyDescent="0.4">
      <c r="A326" s="678"/>
      <c r="B326" s="714"/>
      <c r="C326" s="673"/>
      <c r="D326" s="675"/>
      <c r="E326" s="669"/>
    </row>
    <row r="327" spans="1:5" ht="18.75" customHeight="1" x14ac:dyDescent="0.4">
      <c r="A327" s="678"/>
      <c r="B327" s="714"/>
      <c r="C327" s="673"/>
      <c r="D327" s="675"/>
      <c r="E327" s="669"/>
    </row>
    <row r="328" spans="1:5" ht="18.75" customHeight="1" x14ac:dyDescent="0.4">
      <c r="A328" s="678"/>
      <c r="B328" s="714"/>
      <c r="C328" s="673"/>
      <c r="D328" s="675"/>
      <c r="E328" s="669"/>
    </row>
    <row r="329" spans="1:5" ht="18.75" customHeight="1" x14ac:dyDescent="0.4">
      <c r="A329" s="678"/>
      <c r="B329" s="714"/>
      <c r="C329" s="673"/>
      <c r="D329" s="675"/>
      <c r="E329" s="669"/>
    </row>
    <row r="330" spans="1:5" ht="18.75" customHeight="1" x14ac:dyDescent="0.4">
      <c r="A330" s="678"/>
      <c r="B330" s="714"/>
      <c r="C330" s="673"/>
      <c r="D330" s="675"/>
      <c r="E330" s="669"/>
    </row>
    <row r="331" spans="1:5" ht="18.75" customHeight="1" x14ac:dyDescent="0.4">
      <c r="A331" s="678"/>
      <c r="B331" s="714"/>
      <c r="C331" s="673"/>
      <c r="D331" s="675"/>
      <c r="E331" s="669"/>
    </row>
    <row r="332" spans="1:5" ht="18.75" customHeight="1" thickBot="1" x14ac:dyDescent="0.45">
      <c r="A332" s="679"/>
      <c r="B332" s="715"/>
      <c r="C332" s="713"/>
      <c r="D332" s="693"/>
      <c r="E332" s="670"/>
    </row>
    <row r="333" spans="1:5" ht="18.75" customHeight="1" x14ac:dyDescent="0.4">
      <c r="A333" s="677" t="s">
        <v>357</v>
      </c>
      <c r="B333" s="710" t="s">
        <v>41</v>
      </c>
      <c r="C333" s="683" t="s">
        <v>451</v>
      </c>
      <c r="D333" s="711"/>
      <c r="E333" s="712">
        <v>6</v>
      </c>
    </row>
    <row r="334" spans="1:5" ht="18.75" customHeight="1" x14ac:dyDescent="0.4">
      <c r="A334" s="678"/>
      <c r="B334" s="672"/>
      <c r="C334" s="674"/>
      <c r="D334" s="696"/>
      <c r="E334" s="669"/>
    </row>
    <row r="335" spans="1:5" ht="18.75" customHeight="1" x14ac:dyDescent="0.4">
      <c r="A335" s="678"/>
      <c r="B335" s="672"/>
      <c r="C335" s="674"/>
      <c r="D335" s="696"/>
      <c r="E335" s="669"/>
    </row>
    <row r="336" spans="1:5" ht="18.75" customHeight="1" x14ac:dyDescent="0.4">
      <c r="A336" s="678"/>
      <c r="B336" s="672"/>
      <c r="C336" s="674"/>
      <c r="D336" s="696"/>
      <c r="E336" s="669"/>
    </row>
    <row r="337" spans="1:5" ht="18.75" customHeight="1" x14ac:dyDescent="0.4">
      <c r="A337" s="678"/>
      <c r="B337" s="672"/>
      <c r="C337" s="674"/>
      <c r="D337" s="696"/>
      <c r="E337" s="669"/>
    </row>
    <row r="338" spans="1:5" ht="18.75" customHeight="1" x14ac:dyDescent="0.4">
      <c r="A338" s="678"/>
      <c r="B338" s="672"/>
      <c r="C338" s="674"/>
      <c r="D338" s="696"/>
      <c r="E338" s="669"/>
    </row>
    <row r="339" spans="1:5" ht="18.75" customHeight="1" x14ac:dyDescent="0.4">
      <c r="A339" s="678"/>
      <c r="B339" s="672"/>
      <c r="C339" s="674"/>
      <c r="D339" s="696"/>
      <c r="E339" s="669"/>
    </row>
    <row r="340" spans="1:5" ht="18.75" customHeight="1" x14ac:dyDescent="0.4">
      <c r="A340" s="678"/>
      <c r="B340" s="672"/>
      <c r="C340" s="674"/>
      <c r="D340" s="696"/>
      <c r="E340" s="669"/>
    </row>
    <row r="341" spans="1:5" ht="18.75" customHeight="1" x14ac:dyDescent="0.4">
      <c r="A341" s="678"/>
      <c r="B341" s="672"/>
      <c r="C341" s="674"/>
      <c r="D341" s="696"/>
      <c r="E341" s="669"/>
    </row>
    <row r="342" spans="1:5" ht="18.75" customHeight="1" x14ac:dyDescent="0.4">
      <c r="A342" s="678"/>
      <c r="B342" s="671" t="s">
        <v>452</v>
      </c>
      <c r="C342" s="674" t="s">
        <v>114</v>
      </c>
      <c r="D342" s="675"/>
      <c r="E342" s="669">
        <v>2</v>
      </c>
    </row>
    <row r="343" spans="1:5" ht="18.75" customHeight="1" x14ac:dyDescent="0.4">
      <c r="A343" s="678"/>
      <c r="B343" s="672"/>
      <c r="C343" s="674"/>
      <c r="D343" s="675"/>
      <c r="E343" s="669"/>
    </row>
    <row r="344" spans="1:5" ht="18.75" customHeight="1" x14ac:dyDescent="0.4">
      <c r="A344" s="678"/>
      <c r="B344" s="672"/>
      <c r="C344" s="674"/>
      <c r="D344" s="675"/>
      <c r="E344" s="669"/>
    </row>
    <row r="345" spans="1:5" ht="18.75" customHeight="1" x14ac:dyDescent="0.4">
      <c r="A345" s="678"/>
      <c r="B345" s="672"/>
      <c r="C345" s="674"/>
      <c r="D345" s="675"/>
      <c r="E345" s="669"/>
    </row>
    <row r="346" spans="1:5" ht="18.75" customHeight="1" x14ac:dyDescent="0.4">
      <c r="A346" s="678"/>
      <c r="B346" s="672"/>
      <c r="C346" s="674"/>
      <c r="D346" s="675"/>
      <c r="E346" s="669"/>
    </row>
    <row r="347" spans="1:5" ht="18.75" customHeight="1" x14ac:dyDescent="0.4">
      <c r="A347" s="678"/>
      <c r="B347" s="672"/>
      <c r="C347" s="674"/>
      <c r="D347" s="675"/>
      <c r="E347" s="669"/>
    </row>
    <row r="348" spans="1:5" ht="18.75" customHeight="1" x14ac:dyDescent="0.4">
      <c r="A348" s="678"/>
      <c r="B348" s="672"/>
      <c r="C348" s="674"/>
      <c r="D348" s="675"/>
      <c r="E348" s="669"/>
    </row>
    <row r="349" spans="1:5" ht="18.75" customHeight="1" x14ac:dyDescent="0.4">
      <c r="A349" s="678"/>
      <c r="B349" s="672"/>
      <c r="C349" s="674"/>
      <c r="D349" s="675"/>
      <c r="E349" s="669"/>
    </row>
    <row r="350" spans="1:5" ht="18.75" customHeight="1" x14ac:dyDescent="0.4">
      <c r="A350" s="678"/>
      <c r="B350" s="672"/>
      <c r="C350" s="674"/>
      <c r="D350" s="675"/>
      <c r="E350" s="669"/>
    </row>
    <row r="351" spans="1:5" ht="18.75" customHeight="1" x14ac:dyDescent="0.4">
      <c r="A351" s="678"/>
      <c r="B351" s="672" t="s">
        <v>453</v>
      </c>
      <c r="C351" s="673" t="s">
        <v>125</v>
      </c>
      <c r="D351" s="675"/>
      <c r="E351" s="669">
        <v>1</v>
      </c>
    </row>
    <row r="352" spans="1:5" ht="18.75" customHeight="1" x14ac:dyDescent="0.4">
      <c r="A352" s="678"/>
      <c r="B352" s="672"/>
      <c r="C352" s="673"/>
      <c r="D352" s="675"/>
      <c r="E352" s="669"/>
    </row>
    <row r="353" spans="1:5" ht="18.75" customHeight="1" x14ac:dyDescent="0.4">
      <c r="A353" s="678"/>
      <c r="B353" s="672"/>
      <c r="C353" s="673"/>
      <c r="D353" s="675"/>
      <c r="E353" s="669"/>
    </row>
    <row r="354" spans="1:5" ht="18.75" customHeight="1" x14ac:dyDescent="0.4">
      <c r="A354" s="678"/>
      <c r="B354" s="672"/>
      <c r="C354" s="673"/>
      <c r="D354" s="675"/>
      <c r="E354" s="669"/>
    </row>
    <row r="355" spans="1:5" ht="18.75" customHeight="1" x14ac:dyDescent="0.4">
      <c r="A355" s="678"/>
      <c r="B355" s="672"/>
      <c r="C355" s="673"/>
      <c r="D355" s="675"/>
      <c r="E355" s="669"/>
    </row>
    <row r="356" spans="1:5" ht="18.75" customHeight="1" x14ac:dyDescent="0.4">
      <c r="A356" s="678"/>
      <c r="B356" s="672"/>
      <c r="C356" s="673"/>
      <c r="D356" s="675"/>
      <c r="E356" s="669"/>
    </row>
    <row r="357" spans="1:5" ht="18.75" customHeight="1" x14ac:dyDescent="0.4">
      <c r="A357" s="678"/>
      <c r="B357" s="672"/>
      <c r="C357" s="673"/>
      <c r="D357" s="675"/>
      <c r="E357" s="669"/>
    </row>
    <row r="358" spans="1:5" ht="18.75" customHeight="1" x14ac:dyDescent="0.4">
      <c r="A358" s="678"/>
      <c r="B358" s="672"/>
      <c r="C358" s="673"/>
      <c r="D358" s="675"/>
      <c r="E358" s="669"/>
    </row>
    <row r="359" spans="1:5" ht="18.75" customHeight="1" thickBot="1" x14ac:dyDescent="0.45">
      <c r="A359" s="679"/>
      <c r="B359" s="690"/>
      <c r="C359" s="713"/>
      <c r="D359" s="693"/>
      <c r="E359" s="670"/>
    </row>
    <row r="360" spans="1:5" ht="18.75" customHeight="1" x14ac:dyDescent="0.4">
      <c r="A360" s="677" t="s">
        <v>299</v>
      </c>
      <c r="B360" s="680" t="s">
        <v>454</v>
      </c>
      <c r="C360" s="708" t="s">
        <v>17</v>
      </c>
      <c r="D360" s="684"/>
      <c r="E360" s="687">
        <v>25</v>
      </c>
    </row>
    <row r="361" spans="1:5" ht="18.75" customHeight="1" x14ac:dyDescent="0.4">
      <c r="A361" s="678"/>
      <c r="B361" s="681"/>
      <c r="C361" s="701"/>
      <c r="D361" s="685"/>
      <c r="E361" s="688"/>
    </row>
    <row r="362" spans="1:5" ht="18.75" customHeight="1" x14ac:dyDescent="0.4">
      <c r="A362" s="678"/>
      <c r="B362" s="681"/>
      <c r="C362" s="701"/>
      <c r="D362" s="685"/>
      <c r="E362" s="688"/>
    </row>
    <row r="363" spans="1:5" ht="18.75" customHeight="1" x14ac:dyDescent="0.4">
      <c r="A363" s="678"/>
      <c r="B363" s="681"/>
      <c r="C363" s="701"/>
      <c r="D363" s="685"/>
      <c r="E363" s="688"/>
    </row>
    <row r="364" spans="1:5" ht="18.75" customHeight="1" x14ac:dyDescent="0.4">
      <c r="A364" s="678"/>
      <c r="B364" s="681"/>
      <c r="C364" s="701"/>
      <c r="D364" s="685"/>
      <c r="E364" s="688"/>
    </row>
    <row r="365" spans="1:5" ht="18.75" customHeight="1" x14ac:dyDescent="0.4">
      <c r="A365" s="678"/>
      <c r="B365" s="681"/>
      <c r="C365" s="701"/>
      <c r="D365" s="685"/>
      <c r="E365" s="688"/>
    </row>
    <row r="366" spans="1:5" ht="18.75" customHeight="1" x14ac:dyDescent="0.4">
      <c r="A366" s="678"/>
      <c r="B366" s="681"/>
      <c r="C366" s="701"/>
      <c r="D366" s="685"/>
      <c r="E366" s="688"/>
    </row>
    <row r="367" spans="1:5" ht="18.75" customHeight="1" x14ac:dyDescent="0.4">
      <c r="A367" s="678"/>
      <c r="B367" s="681"/>
      <c r="C367" s="701"/>
      <c r="D367" s="685"/>
      <c r="E367" s="688"/>
    </row>
    <row r="368" spans="1:5" ht="18.75" customHeight="1" x14ac:dyDescent="0.4">
      <c r="A368" s="678"/>
      <c r="B368" s="682"/>
      <c r="C368" s="702"/>
      <c r="D368" s="686"/>
      <c r="E368" s="689"/>
    </row>
    <row r="369" spans="1:5" ht="18.75" customHeight="1" x14ac:dyDescent="0.4">
      <c r="A369" s="678"/>
      <c r="B369" s="709" t="s">
        <v>455</v>
      </c>
      <c r="C369" s="700" t="s">
        <v>456</v>
      </c>
      <c r="D369" s="703"/>
      <c r="E369" s="704">
        <v>45</v>
      </c>
    </row>
    <row r="370" spans="1:5" ht="18.75" customHeight="1" x14ac:dyDescent="0.4">
      <c r="A370" s="678"/>
      <c r="B370" s="681"/>
      <c r="C370" s="701"/>
      <c r="D370" s="685"/>
      <c r="E370" s="688"/>
    </row>
    <row r="371" spans="1:5" ht="18.75" customHeight="1" x14ac:dyDescent="0.4">
      <c r="A371" s="678"/>
      <c r="B371" s="681"/>
      <c r="C371" s="701"/>
      <c r="D371" s="685"/>
      <c r="E371" s="688"/>
    </row>
    <row r="372" spans="1:5" ht="18.75" customHeight="1" x14ac:dyDescent="0.4">
      <c r="A372" s="678"/>
      <c r="B372" s="681"/>
      <c r="C372" s="701"/>
      <c r="D372" s="685"/>
      <c r="E372" s="688"/>
    </row>
    <row r="373" spans="1:5" ht="18.75" customHeight="1" x14ac:dyDescent="0.4">
      <c r="A373" s="678"/>
      <c r="B373" s="681"/>
      <c r="C373" s="701"/>
      <c r="D373" s="685"/>
      <c r="E373" s="688"/>
    </row>
    <row r="374" spans="1:5" ht="18.75" customHeight="1" x14ac:dyDescent="0.4">
      <c r="A374" s="678"/>
      <c r="B374" s="681"/>
      <c r="C374" s="701"/>
      <c r="D374" s="685"/>
      <c r="E374" s="688"/>
    </row>
    <row r="375" spans="1:5" ht="18.75" customHeight="1" x14ac:dyDescent="0.4">
      <c r="A375" s="678"/>
      <c r="B375" s="681"/>
      <c r="C375" s="701"/>
      <c r="D375" s="685"/>
      <c r="E375" s="688"/>
    </row>
    <row r="376" spans="1:5" ht="18.75" customHeight="1" x14ac:dyDescent="0.4">
      <c r="A376" s="678"/>
      <c r="B376" s="681"/>
      <c r="C376" s="701"/>
      <c r="D376" s="685"/>
      <c r="E376" s="688"/>
    </row>
    <row r="377" spans="1:5" ht="18.75" customHeight="1" x14ac:dyDescent="0.4">
      <c r="A377" s="678"/>
      <c r="B377" s="682"/>
      <c r="C377" s="702"/>
      <c r="D377" s="686"/>
      <c r="E377" s="689"/>
    </row>
    <row r="378" spans="1:5" ht="18.75" customHeight="1" x14ac:dyDescent="0.4">
      <c r="A378" s="678"/>
      <c r="B378" s="709" t="s">
        <v>457</v>
      </c>
      <c r="C378" s="705" t="s">
        <v>458</v>
      </c>
      <c r="D378" s="703"/>
      <c r="E378" s="704" t="s">
        <v>459</v>
      </c>
    </row>
    <row r="379" spans="1:5" ht="18.75" customHeight="1" x14ac:dyDescent="0.4">
      <c r="A379" s="678"/>
      <c r="B379" s="681"/>
      <c r="C379" s="706"/>
      <c r="D379" s="685"/>
      <c r="E379" s="688"/>
    </row>
    <row r="380" spans="1:5" ht="18.75" customHeight="1" x14ac:dyDescent="0.4">
      <c r="A380" s="678"/>
      <c r="B380" s="681"/>
      <c r="C380" s="706"/>
      <c r="D380" s="685"/>
      <c r="E380" s="688"/>
    </row>
    <row r="381" spans="1:5" ht="18.75" customHeight="1" x14ac:dyDescent="0.4">
      <c r="A381" s="678"/>
      <c r="B381" s="681"/>
      <c r="C381" s="706"/>
      <c r="D381" s="685"/>
      <c r="E381" s="688"/>
    </row>
    <row r="382" spans="1:5" ht="18.75" customHeight="1" x14ac:dyDescent="0.4">
      <c r="A382" s="678"/>
      <c r="B382" s="681"/>
      <c r="C382" s="706"/>
      <c r="D382" s="685"/>
      <c r="E382" s="688"/>
    </row>
    <row r="383" spans="1:5" ht="18.75" customHeight="1" x14ac:dyDescent="0.4">
      <c r="A383" s="678"/>
      <c r="B383" s="681"/>
      <c r="C383" s="706"/>
      <c r="D383" s="685"/>
      <c r="E383" s="688"/>
    </row>
    <row r="384" spans="1:5" ht="18.75" customHeight="1" x14ac:dyDescent="0.4">
      <c r="A384" s="678"/>
      <c r="B384" s="681"/>
      <c r="C384" s="706"/>
      <c r="D384" s="685"/>
      <c r="E384" s="688"/>
    </row>
    <row r="385" spans="1:5" ht="18.75" customHeight="1" x14ac:dyDescent="0.4">
      <c r="A385" s="678"/>
      <c r="B385" s="681"/>
      <c r="C385" s="706"/>
      <c r="D385" s="685"/>
      <c r="E385" s="688"/>
    </row>
    <row r="386" spans="1:5" ht="18.75" customHeight="1" x14ac:dyDescent="0.4">
      <c r="A386" s="678"/>
      <c r="B386" s="682"/>
      <c r="C386" s="707"/>
      <c r="D386" s="686"/>
      <c r="E386" s="689"/>
    </row>
    <row r="387" spans="1:5" ht="18.75" customHeight="1" x14ac:dyDescent="0.4">
      <c r="A387" s="678"/>
      <c r="B387" s="671" t="s">
        <v>460</v>
      </c>
      <c r="C387" s="673" t="s">
        <v>461</v>
      </c>
      <c r="D387" s="675"/>
      <c r="E387" s="669"/>
    </row>
    <row r="388" spans="1:5" ht="18.75" customHeight="1" x14ac:dyDescent="0.4">
      <c r="A388" s="678"/>
      <c r="B388" s="672"/>
      <c r="C388" s="674"/>
      <c r="D388" s="675"/>
      <c r="E388" s="669"/>
    </row>
    <row r="389" spans="1:5" ht="18.75" customHeight="1" x14ac:dyDescent="0.4">
      <c r="A389" s="678"/>
      <c r="B389" s="672"/>
      <c r="C389" s="674"/>
      <c r="D389" s="675"/>
      <c r="E389" s="669"/>
    </row>
    <row r="390" spans="1:5" ht="18.75" customHeight="1" x14ac:dyDescent="0.4">
      <c r="A390" s="678"/>
      <c r="B390" s="672"/>
      <c r="C390" s="674"/>
      <c r="D390" s="675"/>
      <c r="E390" s="669"/>
    </row>
    <row r="391" spans="1:5" ht="18.75" customHeight="1" x14ac:dyDescent="0.4">
      <c r="A391" s="678"/>
      <c r="B391" s="672"/>
      <c r="C391" s="674"/>
      <c r="D391" s="675"/>
      <c r="E391" s="669"/>
    </row>
    <row r="392" spans="1:5" ht="18.75" customHeight="1" x14ac:dyDescent="0.4">
      <c r="A392" s="678"/>
      <c r="B392" s="672"/>
      <c r="C392" s="674"/>
      <c r="D392" s="675"/>
      <c r="E392" s="669"/>
    </row>
    <row r="393" spans="1:5" ht="18.75" customHeight="1" x14ac:dyDescent="0.4">
      <c r="A393" s="678"/>
      <c r="B393" s="672"/>
      <c r="C393" s="674"/>
      <c r="D393" s="675"/>
      <c r="E393" s="669"/>
    </row>
    <row r="394" spans="1:5" ht="18.75" customHeight="1" x14ac:dyDescent="0.4">
      <c r="A394" s="678"/>
      <c r="B394" s="672"/>
      <c r="C394" s="674"/>
      <c r="D394" s="675"/>
      <c r="E394" s="669"/>
    </row>
    <row r="395" spans="1:5" ht="18.75" customHeight="1" x14ac:dyDescent="0.4">
      <c r="A395" s="678"/>
      <c r="B395" s="672"/>
      <c r="C395" s="674"/>
      <c r="D395" s="675"/>
      <c r="E395" s="669"/>
    </row>
    <row r="396" spans="1:5" ht="18.75" customHeight="1" x14ac:dyDescent="0.4">
      <c r="A396" s="678"/>
      <c r="B396" s="699" t="s">
        <v>462</v>
      </c>
      <c r="C396" s="705" t="s">
        <v>463</v>
      </c>
      <c r="D396" s="703"/>
      <c r="E396" s="704">
        <v>66</v>
      </c>
    </row>
    <row r="397" spans="1:5" ht="18.75" customHeight="1" x14ac:dyDescent="0.4">
      <c r="A397" s="678"/>
      <c r="B397" s="681"/>
      <c r="C397" s="706"/>
      <c r="D397" s="685"/>
      <c r="E397" s="688"/>
    </row>
    <row r="398" spans="1:5" ht="18.75" customHeight="1" x14ac:dyDescent="0.4">
      <c r="A398" s="678"/>
      <c r="B398" s="681"/>
      <c r="C398" s="706"/>
      <c r="D398" s="685"/>
      <c r="E398" s="688"/>
    </row>
    <row r="399" spans="1:5" ht="18.75" customHeight="1" x14ac:dyDescent="0.4">
      <c r="A399" s="678"/>
      <c r="B399" s="681"/>
      <c r="C399" s="706"/>
      <c r="D399" s="685"/>
      <c r="E399" s="688"/>
    </row>
    <row r="400" spans="1:5" ht="18.75" customHeight="1" x14ac:dyDescent="0.4">
      <c r="A400" s="678"/>
      <c r="B400" s="681"/>
      <c r="C400" s="706"/>
      <c r="D400" s="685"/>
      <c r="E400" s="688"/>
    </row>
    <row r="401" spans="1:5" ht="18.75" customHeight="1" x14ac:dyDescent="0.4">
      <c r="A401" s="678"/>
      <c r="B401" s="681"/>
      <c r="C401" s="706"/>
      <c r="D401" s="685"/>
      <c r="E401" s="688"/>
    </row>
    <row r="402" spans="1:5" ht="18.75" customHeight="1" x14ac:dyDescent="0.4">
      <c r="A402" s="678"/>
      <c r="B402" s="681"/>
      <c r="C402" s="706"/>
      <c r="D402" s="685"/>
      <c r="E402" s="688"/>
    </row>
    <row r="403" spans="1:5" ht="18.75" customHeight="1" x14ac:dyDescent="0.4">
      <c r="A403" s="678"/>
      <c r="B403" s="681"/>
      <c r="C403" s="706"/>
      <c r="D403" s="685"/>
      <c r="E403" s="688"/>
    </row>
    <row r="404" spans="1:5" ht="18.75" customHeight="1" x14ac:dyDescent="0.4">
      <c r="A404" s="678"/>
      <c r="B404" s="682"/>
      <c r="C404" s="707"/>
      <c r="D404" s="686"/>
      <c r="E404" s="689"/>
    </row>
    <row r="405" spans="1:5" ht="18.75" customHeight="1" x14ac:dyDescent="0.4">
      <c r="A405" s="678"/>
      <c r="B405" s="699" t="s">
        <v>464</v>
      </c>
      <c r="C405" s="705" t="s">
        <v>463</v>
      </c>
      <c r="D405" s="703"/>
      <c r="E405" s="704">
        <v>10</v>
      </c>
    </row>
    <row r="406" spans="1:5" ht="18.75" customHeight="1" x14ac:dyDescent="0.4">
      <c r="A406" s="678"/>
      <c r="B406" s="681"/>
      <c r="C406" s="706"/>
      <c r="D406" s="685"/>
      <c r="E406" s="688"/>
    </row>
    <row r="407" spans="1:5" ht="18.75" customHeight="1" x14ac:dyDescent="0.4">
      <c r="A407" s="678"/>
      <c r="B407" s="681"/>
      <c r="C407" s="706"/>
      <c r="D407" s="685"/>
      <c r="E407" s="688"/>
    </row>
    <row r="408" spans="1:5" ht="18.75" customHeight="1" x14ac:dyDescent="0.4">
      <c r="A408" s="678"/>
      <c r="B408" s="681"/>
      <c r="C408" s="706"/>
      <c r="D408" s="685"/>
      <c r="E408" s="688"/>
    </row>
    <row r="409" spans="1:5" ht="18.75" customHeight="1" x14ac:dyDescent="0.4">
      <c r="A409" s="678"/>
      <c r="B409" s="681"/>
      <c r="C409" s="706"/>
      <c r="D409" s="685"/>
      <c r="E409" s="688"/>
    </row>
    <row r="410" spans="1:5" ht="18.75" customHeight="1" x14ac:dyDescent="0.4">
      <c r="A410" s="678"/>
      <c r="B410" s="681"/>
      <c r="C410" s="706"/>
      <c r="D410" s="685"/>
      <c r="E410" s="688"/>
    </row>
    <row r="411" spans="1:5" ht="18.75" customHeight="1" x14ac:dyDescent="0.4">
      <c r="A411" s="678"/>
      <c r="B411" s="681"/>
      <c r="C411" s="706"/>
      <c r="D411" s="685"/>
      <c r="E411" s="688"/>
    </row>
    <row r="412" spans="1:5" ht="18.75" customHeight="1" x14ac:dyDescent="0.4">
      <c r="A412" s="678"/>
      <c r="B412" s="681"/>
      <c r="C412" s="706"/>
      <c r="D412" s="685"/>
      <c r="E412" s="688"/>
    </row>
    <row r="413" spans="1:5" ht="18.75" customHeight="1" x14ac:dyDescent="0.4">
      <c r="A413" s="678"/>
      <c r="B413" s="682"/>
      <c r="C413" s="707"/>
      <c r="D413" s="686"/>
      <c r="E413" s="689"/>
    </row>
    <row r="414" spans="1:5" ht="18.75" customHeight="1" x14ac:dyDescent="0.4">
      <c r="A414" s="678"/>
      <c r="B414" s="672" t="s">
        <v>10</v>
      </c>
      <c r="C414" s="673" t="s">
        <v>11</v>
      </c>
      <c r="D414" s="675"/>
      <c r="E414" s="669">
        <v>1</v>
      </c>
    </row>
    <row r="415" spans="1:5" ht="18.75" customHeight="1" x14ac:dyDescent="0.4">
      <c r="A415" s="678"/>
      <c r="B415" s="672"/>
      <c r="C415" s="673"/>
      <c r="D415" s="675"/>
      <c r="E415" s="669"/>
    </row>
    <row r="416" spans="1:5" ht="18.75" customHeight="1" x14ac:dyDescent="0.4">
      <c r="A416" s="678"/>
      <c r="B416" s="672"/>
      <c r="C416" s="673"/>
      <c r="D416" s="675"/>
      <c r="E416" s="669"/>
    </row>
    <row r="417" spans="1:5" ht="18.75" customHeight="1" x14ac:dyDescent="0.4">
      <c r="A417" s="678"/>
      <c r="B417" s="672"/>
      <c r="C417" s="673"/>
      <c r="D417" s="675"/>
      <c r="E417" s="669"/>
    </row>
    <row r="418" spans="1:5" ht="18.75" customHeight="1" x14ac:dyDescent="0.4">
      <c r="A418" s="678"/>
      <c r="B418" s="672"/>
      <c r="C418" s="673"/>
      <c r="D418" s="675"/>
      <c r="E418" s="669"/>
    </row>
    <row r="419" spans="1:5" ht="18.75" customHeight="1" x14ac:dyDescent="0.4">
      <c r="A419" s="678"/>
      <c r="B419" s="672"/>
      <c r="C419" s="673"/>
      <c r="D419" s="675"/>
      <c r="E419" s="669"/>
    </row>
    <row r="420" spans="1:5" ht="18.75" customHeight="1" x14ac:dyDescent="0.4">
      <c r="A420" s="678"/>
      <c r="B420" s="672"/>
      <c r="C420" s="673"/>
      <c r="D420" s="675"/>
      <c r="E420" s="669"/>
    </row>
    <row r="421" spans="1:5" ht="18.75" customHeight="1" x14ac:dyDescent="0.4">
      <c r="A421" s="678"/>
      <c r="B421" s="672"/>
      <c r="C421" s="673"/>
      <c r="D421" s="675"/>
      <c r="E421" s="669"/>
    </row>
    <row r="422" spans="1:5" ht="18.75" customHeight="1" x14ac:dyDescent="0.4">
      <c r="A422" s="678"/>
      <c r="B422" s="672"/>
      <c r="C422" s="673"/>
      <c r="D422" s="675"/>
      <c r="E422" s="669"/>
    </row>
    <row r="423" spans="1:5" ht="18.75" customHeight="1" x14ac:dyDescent="0.4">
      <c r="A423" s="678"/>
      <c r="B423" s="672" t="s">
        <v>465</v>
      </c>
      <c r="C423" s="673" t="s">
        <v>371</v>
      </c>
      <c r="D423" s="675"/>
      <c r="E423" s="669">
        <v>1</v>
      </c>
    </row>
    <row r="424" spans="1:5" ht="18.75" customHeight="1" x14ac:dyDescent="0.4">
      <c r="A424" s="678"/>
      <c r="B424" s="672"/>
      <c r="C424" s="673"/>
      <c r="D424" s="675"/>
      <c r="E424" s="669"/>
    </row>
    <row r="425" spans="1:5" ht="18.75" customHeight="1" x14ac:dyDescent="0.4">
      <c r="A425" s="678"/>
      <c r="B425" s="672"/>
      <c r="C425" s="673"/>
      <c r="D425" s="675"/>
      <c r="E425" s="669"/>
    </row>
    <row r="426" spans="1:5" ht="18.75" customHeight="1" x14ac:dyDescent="0.4">
      <c r="A426" s="678"/>
      <c r="B426" s="672"/>
      <c r="C426" s="673"/>
      <c r="D426" s="675"/>
      <c r="E426" s="669"/>
    </row>
    <row r="427" spans="1:5" ht="18.75" customHeight="1" x14ac:dyDescent="0.4">
      <c r="A427" s="678"/>
      <c r="B427" s="672"/>
      <c r="C427" s="673"/>
      <c r="D427" s="675"/>
      <c r="E427" s="669"/>
    </row>
    <row r="428" spans="1:5" ht="18.75" customHeight="1" x14ac:dyDescent="0.4">
      <c r="A428" s="678"/>
      <c r="B428" s="672"/>
      <c r="C428" s="673"/>
      <c r="D428" s="675"/>
      <c r="E428" s="669"/>
    </row>
    <row r="429" spans="1:5" ht="18.75" customHeight="1" x14ac:dyDescent="0.4">
      <c r="A429" s="678"/>
      <c r="B429" s="672"/>
      <c r="C429" s="673"/>
      <c r="D429" s="675"/>
      <c r="E429" s="669"/>
    </row>
    <row r="430" spans="1:5" ht="18.75" customHeight="1" x14ac:dyDescent="0.4">
      <c r="A430" s="678"/>
      <c r="B430" s="672"/>
      <c r="C430" s="673"/>
      <c r="D430" s="675"/>
      <c r="E430" s="669"/>
    </row>
    <row r="431" spans="1:5" ht="18.75" customHeight="1" x14ac:dyDescent="0.4">
      <c r="A431" s="678"/>
      <c r="B431" s="672"/>
      <c r="C431" s="673"/>
      <c r="D431" s="675"/>
      <c r="E431" s="669"/>
    </row>
    <row r="432" spans="1:5" ht="18.75" customHeight="1" x14ac:dyDescent="0.4">
      <c r="A432" s="678"/>
      <c r="B432" s="699" t="s">
        <v>466</v>
      </c>
      <c r="C432" s="700" t="s">
        <v>13</v>
      </c>
      <c r="D432" s="703"/>
      <c r="E432" s="704">
        <v>45</v>
      </c>
    </row>
    <row r="433" spans="1:5" ht="18.75" customHeight="1" x14ac:dyDescent="0.4">
      <c r="A433" s="678"/>
      <c r="B433" s="681"/>
      <c r="C433" s="701"/>
      <c r="D433" s="685"/>
      <c r="E433" s="688"/>
    </row>
    <row r="434" spans="1:5" ht="18.75" customHeight="1" x14ac:dyDescent="0.4">
      <c r="A434" s="678"/>
      <c r="B434" s="681"/>
      <c r="C434" s="701"/>
      <c r="D434" s="685"/>
      <c r="E434" s="688"/>
    </row>
    <row r="435" spans="1:5" ht="18.75" customHeight="1" x14ac:dyDescent="0.4">
      <c r="A435" s="678"/>
      <c r="B435" s="681"/>
      <c r="C435" s="701"/>
      <c r="D435" s="685"/>
      <c r="E435" s="688"/>
    </row>
    <row r="436" spans="1:5" ht="18.75" customHeight="1" x14ac:dyDescent="0.4">
      <c r="A436" s="678"/>
      <c r="B436" s="681"/>
      <c r="C436" s="701"/>
      <c r="D436" s="685"/>
      <c r="E436" s="688"/>
    </row>
    <row r="437" spans="1:5" ht="18.75" customHeight="1" x14ac:dyDescent="0.4">
      <c r="A437" s="678"/>
      <c r="B437" s="681"/>
      <c r="C437" s="701"/>
      <c r="D437" s="685"/>
      <c r="E437" s="688"/>
    </row>
    <row r="438" spans="1:5" ht="18.75" customHeight="1" x14ac:dyDescent="0.4">
      <c r="A438" s="678"/>
      <c r="B438" s="681"/>
      <c r="C438" s="701"/>
      <c r="D438" s="685"/>
      <c r="E438" s="688"/>
    </row>
    <row r="439" spans="1:5" ht="18.75" customHeight="1" x14ac:dyDescent="0.4">
      <c r="A439" s="678"/>
      <c r="B439" s="681"/>
      <c r="C439" s="701"/>
      <c r="D439" s="685"/>
      <c r="E439" s="688"/>
    </row>
    <row r="440" spans="1:5" ht="18.75" customHeight="1" x14ac:dyDescent="0.4">
      <c r="A440" s="678"/>
      <c r="B440" s="682"/>
      <c r="C440" s="702"/>
      <c r="D440" s="686"/>
      <c r="E440" s="689"/>
    </row>
    <row r="441" spans="1:5" ht="18.75" customHeight="1" x14ac:dyDescent="0.4">
      <c r="A441" s="678"/>
      <c r="B441" s="699" t="s">
        <v>467</v>
      </c>
      <c r="C441" s="700" t="s">
        <v>15</v>
      </c>
      <c r="D441" s="703"/>
      <c r="E441" s="704">
        <v>200</v>
      </c>
    </row>
    <row r="442" spans="1:5" ht="18.75" customHeight="1" x14ac:dyDescent="0.4">
      <c r="A442" s="678"/>
      <c r="B442" s="681"/>
      <c r="C442" s="701"/>
      <c r="D442" s="685"/>
      <c r="E442" s="688"/>
    </row>
    <row r="443" spans="1:5" ht="18.75" customHeight="1" x14ac:dyDescent="0.4">
      <c r="A443" s="678"/>
      <c r="B443" s="681"/>
      <c r="C443" s="701"/>
      <c r="D443" s="685"/>
      <c r="E443" s="688"/>
    </row>
    <row r="444" spans="1:5" ht="18.75" customHeight="1" x14ac:dyDescent="0.4">
      <c r="A444" s="678"/>
      <c r="B444" s="681"/>
      <c r="C444" s="701"/>
      <c r="D444" s="685"/>
      <c r="E444" s="688"/>
    </row>
    <row r="445" spans="1:5" ht="18.75" customHeight="1" x14ac:dyDescent="0.4">
      <c r="A445" s="678"/>
      <c r="B445" s="681"/>
      <c r="C445" s="701"/>
      <c r="D445" s="685"/>
      <c r="E445" s="688"/>
    </row>
    <row r="446" spans="1:5" ht="18.75" customHeight="1" x14ac:dyDescent="0.4">
      <c r="A446" s="678"/>
      <c r="B446" s="681"/>
      <c r="C446" s="701"/>
      <c r="D446" s="685"/>
      <c r="E446" s="688"/>
    </row>
    <row r="447" spans="1:5" ht="18.75" customHeight="1" x14ac:dyDescent="0.4">
      <c r="A447" s="678"/>
      <c r="B447" s="681"/>
      <c r="C447" s="701"/>
      <c r="D447" s="685"/>
      <c r="E447" s="688"/>
    </row>
    <row r="448" spans="1:5" ht="18.75" customHeight="1" x14ac:dyDescent="0.4">
      <c r="A448" s="678"/>
      <c r="B448" s="681"/>
      <c r="C448" s="701"/>
      <c r="D448" s="685"/>
      <c r="E448" s="688"/>
    </row>
    <row r="449" spans="1:5" ht="18.75" customHeight="1" x14ac:dyDescent="0.4">
      <c r="A449" s="678"/>
      <c r="B449" s="682"/>
      <c r="C449" s="702"/>
      <c r="D449" s="686"/>
      <c r="E449" s="689"/>
    </row>
    <row r="450" spans="1:5" ht="18.75" customHeight="1" x14ac:dyDescent="0.4">
      <c r="A450" s="678"/>
      <c r="B450" s="672" t="s">
        <v>313</v>
      </c>
      <c r="C450" s="673" t="s">
        <v>28</v>
      </c>
      <c r="D450" s="675"/>
      <c r="E450" s="669">
        <v>10</v>
      </c>
    </row>
    <row r="451" spans="1:5" ht="18.75" customHeight="1" x14ac:dyDescent="0.4">
      <c r="A451" s="678"/>
      <c r="B451" s="672"/>
      <c r="C451" s="674"/>
      <c r="D451" s="675"/>
      <c r="E451" s="669"/>
    </row>
    <row r="452" spans="1:5" ht="18.75" customHeight="1" x14ac:dyDescent="0.4">
      <c r="A452" s="678"/>
      <c r="B452" s="672"/>
      <c r="C452" s="674"/>
      <c r="D452" s="675"/>
      <c r="E452" s="669"/>
    </row>
    <row r="453" spans="1:5" ht="18.75" customHeight="1" x14ac:dyDescent="0.4">
      <c r="A453" s="678"/>
      <c r="B453" s="672"/>
      <c r="C453" s="674"/>
      <c r="D453" s="675"/>
      <c r="E453" s="669"/>
    </row>
    <row r="454" spans="1:5" ht="18.75" customHeight="1" x14ac:dyDescent="0.4">
      <c r="A454" s="678"/>
      <c r="B454" s="672"/>
      <c r="C454" s="674"/>
      <c r="D454" s="675"/>
      <c r="E454" s="669"/>
    </row>
    <row r="455" spans="1:5" ht="18.75" customHeight="1" x14ac:dyDescent="0.4">
      <c r="A455" s="678"/>
      <c r="B455" s="672"/>
      <c r="C455" s="674"/>
      <c r="D455" s="675"/>
      <c r="E455" s="669"/>
    </row>
    <row r="456" spans="1:5" ht="18.75" customHeight="1" x14ac:dyDescent="0.4">
      <c r="A456" s="678"/>
      <c r="B456" s="672"/>
      <c r="C456" s="674"/>
      <c r="D456" s="675"/>
      <c r="E456" s="669"/>
    </row>
    <row r="457" spans="1:5" ht="18.75" customHeight="1" x14ac:dyDescent="0.4">
      <c r="A457" s="678"/>
      <c r="B457" s="672"/>
      <c r="C457" s="674"/>
      <c r="D457" s="675"/>
      <c r="E457" s="669"/>
    </row>
    <row r="458" spans="1:5" ht="18.75" customHeight="1" x14ac:dyDescent="0.4">
      <c r="A458" s="678"/>
      <c r="B458" s="672"/>
      <c r="C458" s="674"/>
      <c r="D458" s="675"/>
      <c r="E458" s="669"/>
    </row>
    <row r="459" spans="1:5" ht="18.75" customHeight="1" x14ac:dyDescent="0.4">
      <c r="A459" s="678"/>
      <c r="B459" s="672" t="s">
        <v>29</v>
      </c>
      <c r="C459" s="673" t="s">
        <v>30</v>
      </c>
      <c r="D459" s="675"/>
      <c r="E459" s="669">
        <v>20</v>
      </c>
    </row>
    <row r="460" spans="1:5" ht="18.75" customHeight="1" x14ac:dyDescent="0.4">
      <c r="A460" s="678"/>
      <c r="B460" s="672"/>
      <c r="C460" s="674"/>
      <c r="D460" s="675"/>
      <c r="E460" s="669"/>
    </row>
    <row r="461" spans="1:5" ht="18.75" customHeight="1" x14ac:dyDescent="0.4">
      <c r="A461" s="678"/>
      <c r="B461" s="672"/>
      <c r="C461" s="674"/>
      <c r="D461" s="675"/>
      <c r="E461" s="669"/>
    </row>
    <row r="462" spans="1:5" ht="18.75" customHeight="1" x14ac:dyDescent="0.4">
      <c r="A462" s="678"/>
      <c r="B462" s="672"/>
      <c r="C462" s="674"/>
      <c r="D462" s="675"/>
      <c r="E462" s="669"/>
    </row>
    <row r="463" spans="1:5" ht="18.75" customHeight="1" x14ac:dyDescent="0.4">
      <c r="A463" s="678"/>
      <c r="B463" s="672"/>
      <c r="C463" s="674"/>
      <c r="D463" s="675"/>
      <c r="E463" s="669"/>
    </row>
    <row r="464" spans="1:5" ht="18.75" customHeight="1" x14ac:dyDescent="0.4">
      <c r="A464" s="678"/>
      <c r="B464" s="672"/>
      <c r="C464" s="674"/>
      <c r="D464" s="675"/>
      <c r="E464" s="669"/>
    </row>
    <row r="465" spans="1:5" ht="18.75" customHeight="1" x14ac:dyDescent="0.4">
      <c r="A465" s="678"/>
      <c r="B465" s="672"/>
      <c r="C465" s="674"/>
      <c r="D465" s="675"/>
      <c r="E465" s="669"/>
    </row>
    <row r="466" spans="1:5" ht="18.75" customHeight="1" x14ac:dyDescent="0.4">
      <c r="A466" s="678"/>
      <c r="B466" s="672"/>
      <c r="C466" s="674"/>
      <c r="D466" s="675"/>
      <c r="E466" s="669"/>
    </row>
    <row r="467" spans="1:5" ht="18.75" customHeight="1" x14ac:dyDescent="0.4">
      <c r="A467" s="678"/>
      <c r="B467" s="672"/>
      <c r="C467" s="674"/>
      <c r="D467" s="675"/>
      <c r="E467" s="669"/>
    </row>
    <row r="468" spans="1:5" ht="18.75" customHeight="1" x14ac:dyDescent="0.4">
      <c r="A468" s="678"/>
      <c r="B468" s="697" t="s">
        <v>468</v>
      </c>
      <c r="C468" s="698"/>
      <c r="D468" s="675"/>
      <c r="E468" s="669">
        <v>5</v>
      </c>
    </row>
    <row r="469" spans="1:5" ht="18.75" customHeight="1" x14ac:dyDescent="0.4">
      <c r="A469" s="678"/>
      <c r="B469" s="695"/>
      <c r="C469" s="698"/>
      <c r="D469" s="675"/>
      <c r="E469" s="669"/>
    </row>
    <row r="470" spans="1:5" ht="18.75" customHeight="1" x14ac:dyDescent="0.4">
      <c r="A470" s="678"/>
      <c r="B470" s="695"/>
      <c r="C470" s="698"/>
      <c r="D470" s="675"/>
      <c r="E470" s="669"/>
    </row>
    <row r="471" spans="1:5" ht="18.75" customHeight="1" x14ac:dyDescent="0.4">
      <c r="A471" s="678"/>
      <c r="B471" s="695"/>
      <c r="C471" s="698"/>
      <c r="D471" s="675"/>
      <c r="E471" s="669"/>
    </row>
    <row r="472" spans="1:5" ht="18.75" customHeight="1" x14ac:dyDescent="0.4">
      <c r="A472" s="678"/>
      <c r="B472" s="695"/>
      <c r="C472" s="698"/>
      <c r="D472" s="675"/>
      <c r="E472" s="669"/>
    </row>
    <row r="473" spans="1:5" ht="18.75" customHeight="1" x14ac:dyDescent="0.4">
      <c r="A473" s="678"/>
      <c r="B473" s="695"/>
      <c r="C473" s="698"/>
      <c r="D473" s="675"/>
      <c r="E473" s="669"/>
    </row>
    <row r="474" spans="1:5" ht="18.75" customHeight="1" x14ac:dyDescent="0.4">
      <c r="A474" s="678"/>
      <c r="B474" s="695"/>
      <c r="C474" s="698"/>
      <c r="D474" s="675"/>
      <c r="E474" s="669"/>
    </row>
    <row r="475" spans="1:5" ht="18.75" customHeight="1" x14ac:dyDescent="0.4">
      <c r="A475" s="678"/>
      <c r="B475" s="695"/>
      <c r="C475" s="698"/>
      <c r="D475" s="675"/>
      <c r="E475" s="669"/>
    </row>
    <row r="476" spans="1:5" ht="18.75" customHeight="1" x14ac:dyDescent="0.4">
      <c r="A476" s="678"/>
      <c r="B476" s="695"/>
      <c r="C476" s="698"/>
      <c r="D476" s="675"/>
      <c r="E476" s="669"/>
    </row>
    <row r="477" spans="1:5" ht="18.75" customHeight="1" x14ac:dyDescent="0.4">
      <c r="A477" s="678"/>
      <c r="B477" s="672" t="s">
        <v>4</v>
      </c>
      <c r="C477" s="674" t="s">
        <v>5</v>
      </c>
      <c r="D477" s="696"/>
      <c r="E477" s="669">
        <v>40</v>
      </c>
    </row>
    <row r="478" spans="1:5" ht="18.75" customHeight="1" x14ac:dyDescent="0.4">
      <c r="A478" s="678"/>
      <c r="B478" s="672"/>
      <c r="C478" s="674"/>
      <c r="D478" s="696"/>
      <c r="E478" s="669"/>
    </row>
    <row r="479" spans="1:5" ht="18.75" customHeight="1" x14ac:dyDescent="0.4">
      <c r="A479" s="678"/>
      <c r="B479" s="672"/>
      <c r="C479" s="674"/>
      <c r="D479" s="696"/>
      <c r="E479" s="669"/>
    </row>
    <row r="480" spans="1:5" ht="18.75" customHeight="1" x14ac:dyDescent="0.4">
      <c r="A480" s="678"/>
      <c r="B480" s="672"/>
      <c r="C480" s="674"/>
      <c r="D480" s="696"/>
      <c r="E480" s="669"/>
    </row>
    <row r="481" spans="1:5" ht="18.75" customHeight="1" x14ac:dyDescent="0.4">
      <c r="A481" s="678"/>
      <c r="B481" s="672"/>
      <c r="C481" s="674"/>
      <c r="D481" s="696"/>
      <c r="E481" s="669"/>
    </row>
    <row r="482" spans="1:5" ht="18.75" customHeight="1" x14ac:dyDescent="0.4">
      <c r="A482" s="678"/>
      <c r="B482" s="672"/>
      <c r="C482" s="674"/>
      <c r="D482" s="696"/>
      <c r="E482" s="669"/>
    </row>
    <row r="483" spans="1:5" ht="18.75" customHeight="1" x14ac:dyDescent="0.4">
      <c r="A483" s="678"/>
      <c r="B483" s="672"/>
      <c r="C483" s="674"/>
      <c r="D483" s="696"/>
      <c r="E483" s="669"/>
    </row>
    <row r="484" spans="1:5" ht="18.75" customHeight="1" x14ac:dyDescent="0.4">
      <c r="A484" s="678"/>
      <c r="B484" s="672"/>
      <c r="C484" s="674"/>
      <c r="D484" s="696"/>
      <c r="E484" s="669"/>
    </row>
    <row r="485" spans="1:5" ht="18.75" customHeight="1" x14ac:dyDescent="0.4">
      <c r="A485" s="678"/>
      <c r="B485" s="672"/>
      <c r="C485" s="674"/>
      <c r="D485" s="696"/>
      <c r="E485" s="669"/>
    </row>
    <row r="486" spans="1:5" ht="18.75" customHeight="1" x14ac:dyDescent="0.4">
      <c r="A486" s="678"/>
      <c r="B486" s="672" t="s">
        <v>9</v>
      </c>
      <c r="C486" s="674" t="s">
        <v>463</v>
      </c>
      <c r="D486" s="675"/>
      <c r="E486" s="669">
        <v>40</v>
      </c>
    </row>
    <row r="487" spans="1:5" ht="18.75" customHeight="1" x14ac:dyDescent="0.4">
      <c r="A487" s="678"/>
      <c r="B487" s="672"/>
      <c r="C487" s="674"/>
      <c r="D487" s="675"/>
      <c r="E487" s="669"/>
    </row>
    <row r="488" spans="1:5" ht="18.75" customHeight="1" x14ac:dyDescent="0.4">
      <c r="A488" s="678"/>
      <c r="B488" s="672"/>
      <c r="C488" s="674"/>
      <c r="D488" s="675"/>
      <c r="E488" s="669"/>
    </row>
    <row r="489" spans="1:5" ht="18.75" customHeight="1" x14ac:dyDescent="0.4">
      <c r="A489" s="678"/>
      <c r="B489" s="672"/>
      <c r="C489" s="674"/>
      <c r="D489" s="675"/>
      <c r="E489" s="669"/>
    </row>
    <row r="490" spans="1:5" ht="18.75" customHeight="1" x14ac:dyDescent="0.4">
      <c r="A490" s="678"/>
      <c r="B490" s="672"/>
      <c r="C490" s="674"/>
      <c r="D490" s="675"/>
      <c r="E490" s="669"/>
    </row>
    <row r="491" spans="1:5" ht="18.75" customHeight="1" x14ac:dyDescent="0.4">
      <c r="A491" s="678"/>
      <c r="B491" s="672"/>
      <c r="C491" s="674"/>
      <c r="D491" s="675"/>
      <c r="E491" s="669"/>
    </row>
    <row r="492" spans="1:5" ht="18.75" customHeight="1" x14ac:dyDescent="0.4">
      <c r="A492" s="678"/>
      <c r="B492" s="672"/>
      <c r="C492" s="674"/>
      <c r="D492" s="675"/>
      <c r="E492" s="669"/>
    </row>
    <row r="493" spans="1:5" ht="18.75" customHeight="1" x14ac:dyDescent="0.4">
      <c r="A493" s="678"/>
      <c r="B493" s="672"/>
      <c r="C493" s="674"/>
      <c r="D493" s="675"/>
      <c r="E493" s="669"/>
    </row>
    <row r="494" spans="1:5" ht="18.75" customHeight="1" x14ac:dyDescent="0.4">
      <c r="A494" s="678"/>
      <c r="B494" s="672"/>
      <c r="C494" s="674"/>
      <c r="D494" s="675"/>
      <c r="E494" s="669"/>
    </row>
    <row r="495" spans="1:5" ht="18.75" customHeight="1" x14ac:dyDescent="0.4">
      <c r="A495" s="678"/>
      <c r="B495" s="695" t="s">
        <v>292</v>
      </c>
      <c r="C495" s="674" t="s">
        <v>203</v>
      </c>
      <c r="D495" s="675"/>
      <c r="E495" s="669">
        <v>1</v>
      </c>
    </row>
    <row r="496" spans="1:5" ht="18.75" customHeight="1" x14ac:dyDescent="0.4">
      <c r="A496" s="678"/>
      <c r="B496" s="695"/>
      <c r="C496" s="674"/>
      <c r="D496" s="675"/>
      <c r="E496" s="669"/>
    </row>
    <row r="497" spans="1:5" ht="18.75" customHeight="1" x14ac:dyDescent="0.4">
      <c r="A497" s="678"/>
      <c r="B497" s="695"/>
      <c r="C497" s="674"/>
      <c r="D497" s="675"/>
      <c r="E497" s="669"/>
    </row>
    <row r="498" spans="1:5" ht="18.75" customHeight="1" x14ac:dyDescent="0.4">
      <c r="A498" s="678"/>
      <c r="B498" s="695"/>
      <c r="C498" s="674"/>
      <c r="D498" s="675"/>
      <c r="E498" s="669"/>
    </row>
    <row r="499" spans="1:5" ht="18.75" customHeight="1" x14ac:dyDescent="0.4">
      <c r="A499" s="678"/>
      <c r="B499" s="695"/>
      <c r="C499" s="674"/>
      <c r="D499" s="675"/>
      <c r="E499" s="669"/>
    </row>
    <row r="500" spans="1:5" ht="18.75" customHeight="1" x14ac:dyDescent="0.4">
      <c r="A500" s="678"/>
      <c r="B500" s="695"/>
      <c r="C500" s="674"/>
      <c r="D500" s="675"/>
      <c r="E500" s="669"/>
    </row>
    <row r="501" spans="1:5" ht="18.75" customHeight="1" x14ac:dyDescent="0.4">
      <c r="A501" s="678"/>
      <c r="B501" s="695"/>
      <c r="C501" s="674"/>
      <c r="D501" s="675"/>
      <c r="E501" s="669"/>
    </row>
    <row r="502" spans="1:5" ht="18.75" customHeight="1" x14ac:dyDescent="0.4">
      <c r="A502" s="678"/>
      <c r="B502" s="695"/>
      <c r="C502" s="674"/>
      <c r="D502" s="675"/>
      <c r="E502" s="669"/>
    </row>
    <row r="503" spans="1:5" ht="18.75" customHeight="1" x14ac:dyDescent="0.4">
      <c r="A503" s="678"/>
      <c r="B503" s="695"/>
      <c r="C503" s="674"/>
      <c r="D503" s="675"/>
      <c r="E503" s="669"/>
    </row>
    <row r="504" spans="1:5" ht="18.75" customHeight="1" x14ac:dyDescent="0.4">
      <c r="A504" s="678"/>
      <c r="B504" s="672" t="s">
        <v>469</v>
      </c>
      <c r="C504" s="674" t="s">
        <v>23</v>
      </c>
      <c r="D504" s="675"/>
      <c r="E504" s="669">
        <v>2</v>
      </c>
    </row>
    <row r="505" spans="1:5" ht="18.75" customHeight="1" x14ac:dyDescent="0.4">
      <c r="A505" s="678"/>
      <c r="B505" s="672"/>
      <c r="C505" s="674"/>
      <c r="D505" s="675"/>
      <c r="E505" s="669"/>
    </row>
    <row r="506" spans="1:5" ht="18.75" customHeight="1" x14ac:dyDescent="0.4">
      <c r="A506" s="678"/>
      <c r="B506" s="672"/>
      <c r="C506" s="674"/>
      <c r="D506" s="675"/>
      <c r="E506" s="669"/>
    </row>
    <row r="507" spans="1:5" ht="18.75" customHeight="1" x14ac:dyDescent="0.4">
      <c r="A507" s="678"/>
      <c r="B507" s="672"/>
      <c r="C507" s="674"/>
      <c r="D507" s="675"/>
      <c r="E507" s="669"/>
    </row>
    <row r="508" spans="1:5" ht="18.75" customHeight="1" x14ac:dyDescent="0.4">
      <c r="A508" s="678"/>
      <c r="B508" s="672"/>
      <c r="C508" s="674"/>
      <c r="D508" s="675"/>
      <c r="E508" s="669"/>
    </row>
    <row r="509" spans="1:5" ht="18.75" customHeight="1" x14ac:dyDescent="0.4">
      <c r="A509" s="678"/>
      <c r="B509" s="672"/>
      <c r="C509" s="674"/>
      <c r="D509" s="675"/>
      <c r="E509" s="669"/>
    </row>
    <row r="510" spans="1:5" ht="18.75" customHeight="1" x14ac:dyDescent="0.4">
      <c r="A510" s="678"/>
      <c r="B510" s="672"/>
      <c r="C510" s="674"/>
      <c r="D510" s="675"/>
      <c r="E510" s="669"/>
    </row>
    <row r="511" spans="1:5" ht="18.75" customHeight="1" x14ac:dyDescent="0.4">
      <c r="A511" s="678"/>
      <c r="B511" s="672"/>
      <c r="C511" s="674"/>
      <c r="D511" s="675"/>
      <c r="E511" s="669"/>
    </row>
    <row r="512" spans="1:5" ht="18.75" customHeight="1" x14ac:dyDescent="0.4">
      <c r="A512" s="678"/>
      <c r="B512" s="672" t="s">
        <v>470</v>
      </c>
      <c r="C512" s="673" t="s">
        <v>24</v>
      </c>
      <c r="D512" s="675"/>
      <c r="E512" s="669">
        <v>8</v>
      </c>
    </row>
    <row r="513" spans="1:5" ht="18.75" customHeight="1" x14ac:dyDescent="0.4">
      <c r="A513" s="678"/>
      <c r="B513" s="672"/>
      <c r="C513" s="674"/>
      <c r="D513" s="675"/>
      <c r="E513" s="669"/>
    </row>
    <row r="514" spans="1:5" ht="18.75" customHeight="1" x14ac:dyDescent="0.4">
      <c r="A514" s="678"/>
      <c r="B514" s="672"/>
      <c r="C514" s="674"/>
      <c r="D514" s="675"/>
      <c r="E514" s="669"/>
    </row>
    <row r="515" spans="1:5" ht="18.75" customHeight="1" x14ac:dyDescent="0.4">
      <c r="A515" s="678"/>
      <c r="B515" s="672"/>
      <c r="C515" s="674"/>
      <c r="D515" s="675"/>
      <c r="E515" s="669"/>
    </row>
    <row r="516" spans="1:5" ht="18.75" customHeight="1" x14ac:dyDescent="0.4">
      <c r="A516" s="678"/>
      <c r="B516" s="672"/>
      <c r="C516" s="674"/>
      <c r="D516" s="675"/>
      <c r="E516" s="669"/>
    </row>
    <row r="517" spans="1:5" ht="18.75" customHeight="1" x14ac:dyDescent="0.4">
      <c r="A517" s="678"/>
      <c r="B517" s="672"/>
      <c r="C517" s="674"/>
      <c r="D517" s="675"/>
      <c r="E517" s="669"/>
    </row>
    <row r="518" spans="1:5" ht="18.75" customHeight="1" x14ac:dyDescent="0.4">
      <c r="A518" s="678"/>
      <c r="B518" s="672"/>
      <c r="C518" s="674"/>
      <c r="D518" s="675"/>
      <c r="E518" s="669"/>
    </row>
    <row r="519" spans="1:5" ht="18.75" customHeight="1" x14ac:dyDescent="0.4">
      <c r="A519" s="678"/>
      <c r="B519" s="672"/>
      <c r="C519" s="674"/>
      <c r="D519" s="675"/>
      <c r="E519" s="669"/>
    </row>
    <row r="520" spans="1:5" ht="18.75" customHeight="1" x14ac:dyDescent="0.4">
      <c r="A520" s="678"/>
      <c r="B520" s="672"/>
      <c r="C520" s="674"/>
      <c r="D520" s="675"/>
      <c r="E520" s="669"/>
    </row>
    <row r="521" spans="1:5" ht="18.75" customHeight="1" x14ac:dyDescent="0.4">
      <c r="A521" s="678"/>
      <c r="B521" s="672" t="s">
        <v>25</v>
      </c>
      <c r="C521" s="673" t="s">
        <v>26</v>
      </c>
      <c r="D521" s="675"/>
      <c r="E521" s="669">
        <v>5</v>
      </c>
    </row>
    <row r="522" spans="1:5" ht="18.75" customHeight="1" x14ac:dyDescent="0.4">
      <c r="A522" s="678"/>
      <c r="B522" s="672"/>
      <c r="C522" s="674"/>
      <c r="D522" s="675"/>
      <c r="E522" s="669"/>
    </row>
    <row r="523" spans="1:5" ht="18.75" customHeight="1" x14ac:dyDescent="0.4">
      <c r="A523" s="678"/>
      <c r="B523" s="672"/>
      <c r="C523" s="674"/>
      <c r="D523" s="675"/>
      <c r="E523" s="669"/>
    </row>
    <row r="524" spans="1:5" ht="18.75" customHeight="1" x14ac:dyDescent="0.4">
      <c r="A524" s="678"/>
      <c r="B524" s="672"/>
      <c r="C524" s="674"/>
      <c r="D524" s="675"/>
      <c r="E524" s="669"/>
    </row>
    <row r="525" spans="1:5" ht="18.75" customHeight="1" x14ac:dyDescent="0.4">
      <c r="A525" s="678"/>
      <c r="B525" s="672"/>
      <c r="C525" s="674"/>
      <c r="D525" s="675"/>
      <c r="E525" s="669"/>
    </row>
    <row r="526" spans="1:5" ht="18.75" customHeight="1" x14ac:dyDescent="0.4">
      <c r="A526" s="678"/>
      <c r="B526" s="672"/>
      <c r="C526" s="674"/>
      <c r="D526" s="675"/>
      <c r="E526" s="669"/>
    </row>
    <row r="527" spans="1:5" ht="18.75" customHeight="1" x14ac:dyDescent="0.4">
      <c r="A527" s="678"/>
      <c r="B527" s="672"/>
      <c r="C527" s="674"/>
      <c r="D527" s="675"/>
      <c r="E527" s="669"/>
    </row>
    <row r="528" spans="1:5" ht="18.75" customHeight="1" x14ac:dyDescent="0.4">
      <c r="A528" s="678"/>
      <c r="B528" s="672"/>
      <c r="C528" s="674"/>
      <c r="D528" s="675"/>
      <c r="E528" s="669"/>
    </row>
    <row r="529" spans="1:5" ht="18.75" customHeight="1" thickBot="1" x14ac:dyDescent="0.45">
      <c r="A529" s="679"/>
      <c r="B529" s="690"/>
      <c r="C529" s="694"/>
      <c r="D529" s="693"/>
      <c r="E529" s="670"/>
    </row>
    <row r="530" spans="1:5" ht="18.75" customHeight="1" x14ac:dyDescent="0.4">
      <c r="A530" s="677" t="s">
        <v>471</v>
      </c>
      <c r="B530" s="680" t="s">
        <v>32</v>
      </c>
      <c r="C530" s="683" t="s">
        <v>33</v>
      </c>
      <c r="D530" s="684"/>
      <c r="E530" s="687">
        <v>30</v>
      </c>
    </row>
    <row r="531" spans="1:5" ht="18.75" customHeight="1" x14ac:dyDescent="0.4">
      <c r="A531" s="678"/>
      <c r="B531" s="681"/>
      <c r="C531" s="674"/>
      <c r="D531" s="685"/>
      <c r="E531" s="688"/>
    </row>
    <row r="532" spans="1:5" ht="18.75" customHeight="1" x14ac:dyDescent="0.4">
      <c r="A532" s="678"/>
      <c r="B532" s="681"/>
      <c r="C532" s="674"/>
      <c r="D532" s="685"/>
      <c r="E532" s="688"/>
    </row>
    <row r="533" spans="1:5" ht="18.75" customHeight="1" x14ac:dyDescent="0.4">
      <c r="A533" s="678"/>
      <c r="B533" s="681"/>
      <c r="C533" s="674"/>
      <c r="D533" s="685"/>
      <c r="E533" s="688"/>
    </row>
    <row r="534" spans="1:5" ht="18.75" customHeight="1" x14ac:dyDescent="0.4">
      <c r="A534" s="678"/>
      <c r="B534" s="681"/>
      <c r="C534" s="674"/>
      <c r="D534" s="685"/>
      <c r="E534" s="688"/>
    </row>
    <row r="535" spans="1:5" ht="18.75" customHeight="1" x14ac:dyDescent="0.4">
      <c r="A535" s="678"/>
      <c r="B535" s="681"/>
      <c r="C535" s="674"/>
      <c r="D535" s="685"/>
      <c r="E535" s="688"/>
    </row>
    <row r="536" spans="1:5" ht="18.75" customHeight="1" x14ac:dyDescent="0.4">
      <c r="A536" s="678"/>
      <c r="B536" s="681"/>
      <c r="C536" s="674"/>
      <c r="D536" s="685"/>
      <c r="E536" s="688"/>
    </row>
    <row r="537" spans="1:5" ht="18.75" customHeight="1" x14ac:dyDescent="0.4">
      <c r="A537" s="678"/>
      <c r="B537" s="681"/>
      <c r="C537" s="674"/>
      <c r="D537" s="685"/>
      <c r="E537" s="688"/>
    </row>
    <row r="538" spans="1:5" ht="18.75" customHeight="1" x14ac:dyDescent="0.4">
      <c r="A538" s="678"/>
      <c r="B538" s="682"/>
      <c r="C538" s="674"/>
      <c r="D538" s="686"/>
      <c r="E538" s="689"/>
    </row>
    <row r="539" spans="1:5" ht="18.75" customHeight="1" x14ac:dyDescent="0.4">
      <c r="A539" s="678"/>
      <c r="B539" s="672" t="s">
        <v>472</v>
      </c>
      <c r="C539" s="674" t="s">
        <v>35</v>
      </c>
      <c r="D539" s="675"/>
      <c r="E539" s="669">
        <v>10</v>
      </c>
    </row>
    <row r="540" spans="1:5" ht="18.75" customHeight="1" x14ac:dyDescent="0.4">
      <c r="A540" s="678"/>
      <c r="B540" s="672"/>
      <c r="C540" s="674"/>
      <c r="D540" s="675"/>
      <c r="E540" s="669"/>
    </row>
    <row r="541" spans="1:5" ht="18.75" customHeight="1" x14ac:dyDescent="0.4">
      <c r="A541" s="678"/>
      <c r="B541" s="672"/>
      <c r="C541" s="674"/>
      <c r="D541" s="675"/>
      <c r="E541" s="669"/>
    </row>
    <row r="542" spans="1:5" ht="18.75" customHeight="1" x14ac:dyDescent="0.4">
      <c r="A542" s="678"/>
      <c r="B542" s="672"/>
      <c r="C542" s="674"/>
      <c r="D542" s="675"/>
      <c r="E542" s="669"/>
    </row>
    <row r="543" spans="1:5" ht="18.75" customHeight="1" x14ac:dyDescent="0.4">
      <c r="A543" s="678"/>
      <c r="B543" s="672"/>
      <c r="C543" s="674"/>
      <c r="D543" s="675"/>
      <c r="E543" s="669"/>
    </row>
    <row r="544" spans="1:5" ht="18.75" customHeight="1" x14ac:dyDescent="0.4">
      <c r="A544" s="678"/>
      <c r="B544" s="672"/>
      <c r="C544" s="674"/>
      <c r="D544" s="675"/>
      <c r="E544" s="669"/>
    </row>
    <row r="545" spans="1:5" ht="18.75" customHeight="1" x14ac:dyDescent="0.4">
      <c r="A545" s="678"/>
      <c r="B545" s="672"/>
      <c r="C545" s="674"/>
      <c r="D545" s="675"/>
      <c r="E545" s="669"/>
    </row>
    <row r="546" spans="1:5" ht="18.75" customHeight="1" x14ac:dyDescent="0.4">
      <c r="A546" s="678"/>
      <c r="B546" s="672"/>
      <c r="C546" s="674"/>
      <c r="D546" s="675"/>
      <c r="E546" s="669"/>
    </row>
    <row r="547" spans="1:5" ht="18.75" customHeight="1" x14ac:dyDescent="0.4">
      <c r="A547" s="678"/>
      <c r="B547" s="672"/>
      <c r="C547" s="674"/>
      <c r="D547" s="675"/>
      <c r="E547" s="669"/>
    </row>
    <row r="548" spans="1:5" ht="18.75" customHeight="1" x14ac:dyDescent="0.4">
      <c r="A548" s="678"/>
      <c r="B548" s="672" t="s">
        <v>473</v>
      </c>
      <c r="C548" s="673" t="s">
        <v>37</v>
      </c>
      <c r="D548" s="675"/>
      <c r="E548" s="669">
        <v>10</v>
      </c>
    </row>
    <row r="549" spans="1:5" ht="18.75" customHeight="1" x14ac:dyDescent="0.4">
      <c r="A549" s="678"/>
      <c r="B549" s="672"/>
      <c r="C549" s="673"/>
      <c r="D549" s="675"/>
      <c r="E549" s="669"/>
    </row>
    <row r="550" spans="1:5" ht="18.75" customHeight="1" x14ac:dyDescent="0.4">
      <c r="A550" s="678"/>
      <c r="B550" s="672"/>
      <c r="C550" s="673"/>
      <c r="D550" s="675"/>
      <c r="E550" s="669"/>
    </row>
    <row r="551" spans="1:5" ht="18.75" customHeight="1" x14ac:dyDescent="0.4">
      <c r="A551" s="678"/>
      <c r="B551" s="672"/>
      <c r="C551" s="673"/>
      <c r="D551" s="675"/>
      <c r="E551" s="669"/>
    </row>
    <row r="552" spans="1:5" ht="18.75" customHeight="1" x14ac:dyDescent="0.4">
      <c r="A552" s="678"/>
      <c r="B552" s="672"/>
      <c r="C552" s="673"/>
      <c r="D552" s="675"/>
      <c r="E552" s="669"/>
    </row>
    <row r="553" spans="1:5" ht="18.75" customHeight="1" x14ac:dyDescent="0.4">
      <c r="A553" s="678"/>
      <c r="B553" s="672"/>
      <c r="C553" s="673"/>
      <c r="D553" s="675"/>
      <c r="E553" s="669"/>
    </row>
    <row r="554" spans="1:5" ht="18.75" customHeight="1" x14ac:dyDescent="0.4">
      <c r="A554" s="678"/>
      <c r="B554" s="672"/>
      <c r="C554" s="673"/>
      <c r="D554" s="675"/>
      <c r="E554" s="669"/>
    </row>
    <row r="555" spans="1:5" ht="18.75" customHeight="1" x14ac:dyDescent="0.4">
      <c r="A555" s="678"/>
      <c r="B555" s="672"/>
      <c r="C555" s="673"/>
      <c r="D555" s="675"/>
      <c r="E555" s="669"/>
    </row>
    <row r="556" spans="1:5" ht="18.75" customHeight="1" x14ac:dyDescent="0.4">
      <c r="A556" s="678"/>
      <c r="B556" s="672"/>
      <c r="C556" s="673"/>
      <c r="D556" s="675"/>
      <c r="E556" s="669"/>
    </row>
    <row r="557" spans="1:5" ht="18.75" customHeight="1" x14ac:dyDescent="0.4">
      <c r="A557" s="678"/>
      <c r="B557" s="671" t="s">
        <v>474</v>
      </c>
      <c r="C557" s="676" t="s">
        <v>463</v>
      </c>
      <c r="D557" s="675"/>
      <c r="E557" s="669">
        <v>50</v>
      </c>
    </row>
    <row r="558" spans="1:5" ht="18.75" customHeight="1" x14ac:dyDescent="0.4">
      <c r="A558" s="678"/>
      <c r="B558" s="672"/>
      <c r="C558" s="674"/>
      <c r="D558" s="675"/>
      <c r="E558" s="669"/>
    </row>
    <row r="559" spans="1:5" ht="18.75" customHeight="1" x14ac:dyDescent="0.4">
      <c r="A559" s="678"/>
      <c r="B559" s="672"/>
      <c r="C559" s="674"/>
      <c r="D559" s="675"/>
      <c r="E559" s="669"/>
    </row>
    <row r="560" spans="1:5" ht="18.75" customHeight="1" x14ac:dyDescent="0.4">
      <c r="A560" s="678"/>
      <c r="B560" s="672"/>
      <c r="C560" s="674"/>
      <c r="D560" s="675"/>
      <c r="E560" s="669"/>
    </row>
    <row r="561" spans="1:5" ht="18.75" customHeight="1" x14ac:dyDescent="0.4">
      <c r="A561" s="678"/>
      <c r="B561" s="672"/>
      <c r="C561" s="674"/>
      <c r="D561" s="675"/>
      <c r="E561" s="669"/>
    </row>
    <row r="562" spans="1:5" ht="18.75" customHeight="1" x14ac:dyDescent="0.4">
      <c r="A562" s="678"/>
      <c r="B562" s="672"/>
      <c r="C562" s="674"/>
      <c r="D562" s="675"/>
      <c r="E562" s="669"/>
    </row>
    <row r="563" spans="1:5" ht="18.75" customHeight="1" x14ac:dyDescent="0.4">
      <c r="A563" s="678"/>
      <c r="B563" s="672"/>
      <c r="C563" s="674"/>
      <c r="D563" s="675"/>
      <c r="E563" s="669"/>
    </row>
    <row r="564" spans="1:5" ht="18.75" customHeight="1" x14ac:dyDescent="0.4">
      <c r="A564" s="678"/>
      <c r="B564" s="672"/>
      <c r="C564" s="674"/>
      <c r="D564" s="675"/>
      <c r="E564" s="669"/>
    </row>
    <row r="565" spans="1:5" ht="18.75" customHeight="1" x14ac:dyDescent="0.4">
      <c r="A565" s="678"/>
      <c r="B565" s="672"/>
      <c r="C565" s="674"/>
      <c r="D565" s="675"/>
      <c r="E565" s="669"/>
    </row>
    <row r="566" spans="1:5" ht="18.75" customHeight="1" x14ac:dyDescent="0.4">
      <c r="A566" s="678"/>
      <c r="B566" s="671" t="s">
        <v>475</v>
      </c>
      <c r="C566" s="673" t="s">
        <v>463</v>
      </c>
      <c r="D566" s="675"/>
      <c r="E566" s="669">
        <v>20</v>
      </c>
    </row>
    <row r="567" spans="1:5" ht="18.75" customHeight="1" x14ac:dyDescent="0.4">
      <c r="A567" s="678"/>
      <c r="B567" s="672"/>
      <c r="C567" s="674"/>
      <c r="D567" s="675"/>
      <c r="E567" s="669"/>
    </row>
    <row r="568" spans="1:5" ht="18.75" customHeight="1" x14ac:dyDescent="0.4">
      <c r="A568" s="678"/>
      <c r="B568" s="672"/>
      <c r="C568" s="674"/>
      <c r="D568" s="675"/>
      <c r="E568" s="669"/>
    </row>
    <row r="569" spans="1:5" ht="18.75" customHeight="1" x14ac:dyDescent="0.4">
      <c r="A569" s="678"/>
      <c r="B569" s="672"/>
      <c r="C569" s="674"/>
      <c r="D569" s="675"/>
      <c r="E569" s="669"/>
    </row>
    <row r="570" spans="1:5" ht="18.75" customHeight="1" x14ac:dyDescent="0.4">
      <c r="A570" s="678"/>
      <c r="B570" s="672"/>
      <c r="C570" s="674"/>
      <c r="D570" s="675"/>
      <c r="E570" s="669"/>
    </row>
    <row r="571" spans="1:5" ht="18.75" customHeight="1" x14ac:dyDescent="0.4">
      <c r="A571" s="678"/>
      <c r="B571" s="672"/>
      <c r="C571" s="674"/>
      <c r="D571" s="675"/>
      <c r="E571" s="669"/>
    </row>
    <row r="572" spans="1:5" ht="18.75" customHeight="1" x14ac:dyDescent="0.4">
      <c r="A572" s="678"/>
      <c r="B572" s="672"/>
      <c r="C572" s="674"/>
      <c r="D572" s="675"/>
      <c r="E572" s="669"/>
    </row>
    <row r="573" spans="1:5" ht="18.75" customHeight="1" x14ac:dyDescent="0.4">
      <c r="A573" s="678"/>
      <c r="B573" s="672"/>
      <c r="C573" s="674"/>
      <c r="D573" s="675"/>
      <c r="E573" s="669"/>
    </row>
    <row r="574" spans="1:5" ht="18.75" customHeight="1" x14ac:dyDescent="0.4">
      <c r="A574" s="678"/>
      <c r="B574" s="672"/>
      <c r="C574" s="674"/>
      <c r="D574" s="675"/>
      <c r="E574" s="669"/>
    </row>
    <row r="575" spans="1:5" ht="18.75" customHeight="1" x14ac:dyDescent="0.4">
      <c r="A575" s="678"/>
      <c r="B575" s="672"/>
      <c r="C575" s="674"/>
      <c r="D575" s="675"/>
      <c r="E575" s="669"/>
    </row>
    <row r="576" spans="1:5" ht="18.75" customHeight="1" x14ac:dyDescent="0.4">
      <c r="A576" s="678"/>
      <c r="B576" s="672" t="s">
        <v>476</v>
      </c>
      <c r="C576" s="674" t="s">
        <v>463</v>
      </c>
      <c r="D576" s="675"/>
      <c r="E576" s="669">
        <v>35</v>
      </c>
    </row>
    <row r="577" spans="1:5" ht="18.75" customHeight="1" x14ac:dyDescent="0.4">
      <c r="A577" s="678"/>
      <c r="B577" s="672"/>
      <c r="C577" s="674"/>
      <c r="D577" s="675"/>
      <c r="E577" s="669"/>
    </row>
    <row r="578" spans="1:5" ht="18.75" customHeight="1" x14ac:dyDescent="0.4">
      <c r="A578" s="678"/>
      <c r="B578" s="672"/>
      <c r="C578" s="674"/>
      <c r="D578" s="675"/>
      <c r="E578" s="669"/>
    </row>
    <row r="579" spans="1:5" ht="18.75" customHeight="1" x14ac:dyDescent="0.4">
      <c r="A579" s="678"/>
      <c r="B579" s="672"/>
      <c r="C579" s="674"/>
      <c r="D579" s="675"/>
      <c r="E579" s="669"/>
    </row>
    <row r="580" spans="1:5" ht="18.75" customHeight="1" x14ac:dyDescent="0.4">
      <c r="A580" s="678"/>
      <c r="B580" s="672"/>
      <c r="C580" s="674"/>
      <c r="D580" s="675"/>
      <c r="E580" s="669"/>
    </row>
    <row r="581" spans="1:5" ht="18.75" customHeight="1" x14ac:dyDescent="0.4">
      <c r="A581" s="678"/>
      <c r="B581" s="672"/>
      <c r="C581" s="674"/>
      <c r="D581" s="675"/>
      <c r="E581" s="669"/>
    </row>
    <row r="582" spans="1:5" ht="18.75" customHeight="1" x14ac:dyDescent="0.4">
      <c r="A582" s="678"/>
      <c r="B582" s="672"/>
      <c r="C582" s="674"/>
      <c r="D582" s="675"/>
      <c r="E582" s="669"/>
    </row>
    <row r="583" spans="1:5" ht="18.75" customHeight="1" x14ac:dyDescent="0.4">
      <c r="A583" s="678"/>
      <c r="B583" s="672"/>
      <c r="C583" s="674"/>
      <c r="D583" s="675"/>
      <c r="E583" s="669"/>
    </row>
    <row r="584" spans="1:5" ht="18.75" customHeight="1" x14ac:dyDescent="0.4">
      <c r="A584" s="678"/>
      <c r="B584" s="672"/>
      <c r="C584" s="674"/>
      <c r="D584" s="675"/>
      <c r="E584" s="669"/>
    </row>
    <row r="585" spans="1:5" ht="18.75" customHeight="1" x14ac:dyDescent="0.4">
      <c r="A585" s="678"/>
      <c r="B585" s="672" t="s">
        <v>38</v>
      </c>
      <c r="C585" s="673" t="s">
        <v>39</v>
      </c>
      <c r="D585" s="675"/>
      <c r="E585" s="669">
        <v>30</v>
      </c>
    </row>
    <row r="586" spans="1:5" ht="18.75" customHeight="1" x14ac:dyDescent="0.4">
      <c r="A586" s="678"/>
      <c r="B586" s="672"/>
      <c r="C586" s="673"/>
      <c r="D586" s="675"/>
      <c r="E586" s="669"/>
    </row>
    <row r="587" spans="1:5" ht="18.75" customHeight="1" x14ac:dyDescent="0.4">
      <c r="A587" s="678"/>
      <c r="B587" s="672"/>
      <c r="C587" s="673"/>
      <c r="D587" s="675"/>
      <c r="E587" s="669"/>
    </row>
    <row r="588" spans="1:5" ht="18.75" customHeight="1" x14ac:dyDescent="0.4">
      <c r="A588" s="678"/>
      <c r="B588" s="672"/>
      <c r="C588" s="673"/>
      <c r="D588" s="675"/>
      <c r="E588" s="669"/>
    </row>
    <row r="589" spans="1:5" ht="18.75" customHeight="1" x14ac:dyDescent="0.4">
      <c r="A589" s="678"/>
      <c r="B589" s="672"/>
      <c r="C589" s="673"/>
      <c r="D589" s="675"/>
      <c r="E589" s="669"/>
    </row>
    <row r="590" spans="1:5" ht="18.75" customHeight="1" x14ac:dyDescent="0.4">
      <c r="A590" s="678"/>
      <c r="B590" s="672"/>
      <c r="C590" s="673"/>
      <c r="D590" s="675"/>
      <c r="E590" s="669"/>
    </row>
    <row r="591" spans="1:5" ht="18.75" customHeight="1" x14ac:dyDescent="0.4">
      <c r="A591" s="678"/>
      <c r="B591" s="672"/>
      <c r="C591" s="673"/>
      <c r="D591" s="675"/>
      <c r="E591" s="669"/>
    </row>
    <row r="592" spans="1:5" ht="18.75" customHeight="1" x14ac:dyDescent="0.4">
      <c r="A592" s="678"/>
      <c r="B592" s="672"/>
      <c r="C592" s="673"/>
      <c r="D592" s="675"/>
      <c r="E592" s="669"/>
    </row>
    <row r="593" spans="1:5" ht="18.75" customHeight="1" x14ac:dyDescent="0.4">
      <c r="A593" s="678"/>
      <c r="B593" s="672"/>
      <c r="C593" s="673"/>
      <c r="D593" s="675"/>
      <c r="E593" s="669"/>
    </row>
    <row r="594" spans="1:5" ht="18.75" customHeight="1" x14ac:dyDescent="0.4">
      <c r="A594" s="678"/>
      <c r="B594" s="672" t="s">
        <v>477</v>
      </c>
      <c r="C594" s="691"/>
      <c r="D594" s="675"/>
      <c r="E594" s="669">
        <v>10</v>
      </c>
    </row>
    <row r="595" spans="1:5" ht="18.75" x14ac:dyDescent="0.4">
      <c r="A595" s="678"/>
      <c r="B595" s="672"/>
      <c r="C595" s="691"/>
      <c r="D595" s="675"/>
      <c r="E595" s="669"/>
    </row>
    <row r="596" spans="1:5" ht="18.75" x14ac:dyDescent="0.4">
      <c r="A596" s="678"/>
      <c r="B596" s="672"/>
      <c r="C596" s="691"/>
      <c r="D596" s="675"/>
      <c r="E596" s="669"/>
    </row>
    <row r="597" spans="1:5" ht="18.75" x14ac:dyDescent="0.4">
      <c r="A597" s="678"/>
      <c r="B597" s="672"/>
      <c r="C597" s="691"/>
      <c r="D597" s="675"/>
      <c r="E597" s="669"/>
    </row>
    <row r="598" spans="1:5" ht="18.75" x14ac:dyDescent="0.4">
      <c r="A598" s="678"/>
      <c r="B598" s="672"/>
      <c r="C598" s="691"/>
      <c r="D598" s="675"/>
      <c r="E598" s="669"/>
    </row>
    <row r="599" spans="1:5" ht="18.75" x14ac:dyDescent="0.4">
      <c r="A599" s="678"/>
      <c r="B599" s="672"/>
      <c r="C599" s="691"/>
      <c r="D599" s="675"/>
      <c r="E599" s="669"/>
    </row>
    <row r="600" spans="1:5" ht="18.75" x14ac:dyDescent="0.4">
      <c r="A600" s="678"/>
      <c r="B600" s="672"/>
      <c r="C600" s="691"/>
      <c r="D600" s="675"/>
      <c r="E600" s="669"/>
    </row>
    <row r="601" spans="1:5" ht="18.75" x14ac:dyDescent="0.4">
      <c r="A601" s="678"/>
      <c r="B601" s="672"/>
      <c r="C601" s="691"/>
      <c r="D601" s="675"/>
      <c r="E601" s="669"/>
    </row>
    <row r="602" spans="1:5" ht="19.5" thickBot="1" x14ac:dyDescent="0.45">
      <c r="A602" s="679"/>
      <c r="B602" s="690"/>
      <c r="C602" s="692"/>
      <c r="D602" s="693"/>
      <c r="E602" s="670"/>
    </row>
  </sheetData>
  <mergeCells count="290">
    <mergeCell ref="A1:E1"/>
    <mergeCell ref="A3:A63"/>
    <mergeCell ref="B3:B11"/>
    <mergeCell ref="C3:C11"/>
    <mergeCell ref="D3:D11"/>
    <mergeCell ref="E3:E11"/>
    <mergeCell ref="B12:B20"/>
    <mergeCell ref="C12:C20"/>
    <mergeCell ref="D12:D20"/>
    <mergeCell ref="E12:E20"/>
    <mergeCell ref="B35:B39"/>
    <mergeCell ref="C35:C39"/>
    <mergeCell ref="D35:D39"/>
    <mergeCell ref="E35:E39"/>
    <mergeCell ref="B40:B44"/>
    <mergeCell ref="C40:C44"/>
    <mergeCell ref="D40:D44"/>
    <mergeCell ref="E40:E44"/>
    <mergeCell ref="B21:B29"/>
    <mergeCell ref="C21:C29"/>
    <mergeCell ref="D21:D29"/>
    <mergeCell ref="E21:E29"/>
    <mergeCell ref="B30:B34"/>
    <mergeCell ref="C30:C34"/>
    <mergeCell ref="D30:D34"/>
    <mergeCell ref="E30:E34"/>
    <mergeCell ref="A64:A332"/>
    <mergeCell ref="B64:B72"/>
    <mergeCell ref="C64:C72"/>
    <mergeCell ref="D64:D72"/>
    <mergeCell ref="E64:E72"/>
    <mergeCell ref="B73:B81"/>
    <mergeCell ref="B45:B49"/>
    <mergeCell ref="C45:C49"/>
    <mergeCell ref="D45:D49"/>
    <mergeCell ref="E45:E49"/>
    <mergeCell ref="B50:B54"/>
    <mergeCell ref="C50:C54"/>
    <mergeCell ref="D50:D54"/>
    <mergeCell ref="E50:E54"/>
    <mergeCell ref="C73:C81"/>
    <mergeCell ref="D73:D81"/>
    <mergeCell ref="E73:E81"/>
    <mergeCell ref="B82:B90"/>
    <mergeCell ref="C82:C90"/>
    <mergeCell ref="D82:D90"/>
    <mergeCell ref="E82:E90"/>
    <mergeCell ref="B55:B63"/>
    <mergeCell ref="C55:C63"/>
    <mergeCell ref="D55:D63"/>
    <mergeCell ref="E55:E63"/>
    <mergeCell ref="B105:B109"/>
    <mergeCell ref="C105:C109"/>
    <mergeCell ref="D105:D109"/>
    <mergeCell ref="E105:E109"/>
    <mergeCell ref="B110:B118"/>
    <mergeCell ref="C110:C118"/>
    <mergeCell ref="D110:D118"/>
    <mergeCell ref="E110:E118"/>
    <mergeCell ref="B91:B99"/>
    <mergeCell ref="C91:C99"/>
    <mergeCell ref="D91:D99"/>
    <mergeCell ref="E91:E99"/>
    <mergeCell ref="B100:B104"/>
    <mergeCell ref="C100:C104"/>
    <mergeCell ref="D100:D104"/>
    <mergeCell ref="E100:E104"/>
    <mergeCell ref="B137:B145"/>
    <mergeCell ref="C137:C145"/>
    <mergeCell ref="D137:D145"/>
    <mergeCell ref="E137:E145"/>
    <mergeCell ref="B146:B155"/>
    <mergeCell ref="C146:C155"/>
    <mergeCell ref="D146:D155"/>
    <mergeCell ref="E146:E155"/>
    <mergeCell ref="B119:B127"/>
    <mergeCell ref="C119:C127"/>
    <mergeCell ref="D119:D127"/>
    <mergeCell ref="E119:E127"/>
    <mergeCell ref="B128:B136"/>
    <mergeCell ref="C128:C136"/>
    <mergeCell ref="D128:D136"/>
    <mergeCell ref="E128:E136"/>
    <mergeCell ref="B169:B173"/>
    <mergeCell ref="C169:C173"/>
    <mergeCell ref="D169:D173"/>
    <mergeCell ref="E169:E173"/>
    <mergeCell ref="B174:B178"/>
    <mergeCell ref="C174:C178"/>
    <mergeCell ref="D174:D178"/>
    <mergeCell ref="E174:E178"/>
    <mergeCell ref="B156:B163"/>
    <mergeCell ref="C156:C163"/>
    <mergeCell ref="D156:D163"/>
    <mergeCell ref="E156:E163"/>
    <mergeCell ref="B164:B168"/>
    <mergeCell ref="C164:C168"/>
    <mergeCell ref="D164:D168"/>
    <mergeCell ref="E164:E168"/>
    <mergeCell ref="B197:B205"/>
    <mergeCell ref="C197:C205"/>
    <mergeCell ref="D197:D205"/>
    <mergeCell ref="E197:E205"/>
    <mergeCell ref="B206:B214"/>
    <mergeCell ref="C206:C214"/>
    <mergeCell ref="D206:D214"/>
    <mergeCell ref="E206:E214"/>
    <mergeCell ref="B179:B187"/>
    <mergeCell ref="C179:C187"/>
    <mergeCell ref="D179:D187"/>
    <mergeCell ref="E179:E187"/>
    <mergeCell ref="B188:B196"/>
    <mergeCell ref="C188:C196"/>
    <mergeCell ref="D188:D196"/>
    <mergeCell ref="E188:E196"/>
    <mergeCell ref="B242:B250"/>
    <mergeCell ref="C242:C250"/>
    <mergeCell ref="D242:D250"/>
    <mergeCell ref="E242:E250"/>
    <mergeCell ref="B251:B259"/>
    <mergeCell ref="C251:C259"/>
    <mergeCell ref="D251:D259"/>
    <mergeCell ref="E251:E259"/>
    <mergeCell ref="B215:B223"/>
    <mergeCell ref="C215:C223"/>
    <mergeCell ref="D215:D223"/>
    <mergeCell ref="E215:E223"/>
    <mergeCell ref="B233:B241"/>
    <mergeCell ref="C233:C241"/>
    <mergeCell ref="D233:D241"/>
    <mergeCell ref="E233:E241"/>
    <mergeCell ref="B224:B232"/>
    <mergeCell ref="C224:C232"/>
    <mergeCell ref="D224:D232"/>
    <mergeCell ref="E224:E232"/>
    <mergeCell ref="B278:B286"/>
    <mergeCell ref="C278:C286"/>
    <mergeCell ref="D278:D286"/>
    <mergeCell ref="E278:E286"/>
    <mergeCell ref="B287:B295"/>
    <mergeCell ref="C287:C295"/>
    <mergeCell ref="D287:D295"/>
    <mergeCell ref="E287:E295"/>
    <mergeCell ref="B260:B268"/>
    <mergeCell ref="C260:C268"/>
    <mergeCell ref="D260:D268"/>
    <mergeCell ref="E260:E268"/>
    <mergeCell ref="B269:B277"/>
    <mergeCell ref="C269:C277"/>
    <mergeCell ref="D269:D277"/>
    <mergeCell ref="E269:E277"/>
    <mergeCell ref="B315:B323"/>
    <mergeCell ref="C315:C323"/>
    <mergeCell ref="D315:D323"/>
    <mergeCell ref="E315:E323"/>
    <mergeCell ref="B324:B332"/>
    <mergeCell ref="C324:C332"/>
    <mergeCell ref="D324:D332"/>
    <mergeCell ref="E324:E332"/>
    <mergeCell ref="B296:B305"/>
    <mergeCell ref="C296:C305"/>
    <mergeCell ref="D296:D305"/>
    <mergeCell ref="E296:E305"/>
    <mergeCell ref="B306:B314"/>
    <mergeCell ref="C306:C314"/>
    <mergeCell ref="D306:D314"/>
    <mergeCell ref="E306:E314"/>
    <mergeCell ref="A360:A529"/>
    <mergeCell ref="B360:B368"/>
    <mergeCell ref="C360:C368"/>
    <mergeCell ref="D360:D368"/>
    <mergeCell ref="E360:E368"/>
    <mergeCell ref="B369:B377"/>
    <mergeCell ref="C369:C377"/>
    <mergeCell ref="A333:A359"/>
    <mergeCell ref="B333:B341"/>
    <mergeCell ref="C333:C341"/>
    <mergeCell ref="D333:D341"/>
    <mergeCell ref="E333:E341"/>
    <mergeCell ref="B342:B350"/>
    <mergeCell ref="C342:C350"/>
    <mergeCell ref="D342:D350"/>
    <mergeCell ref="E342:E350"/>
    <mergeCell ref="B351:B359"/>
    <mergeCell ref="D369:D377"/>
    <mergeCell ref="E369:E377"/>
    <mergeCell ref="B378:B386"/>
    <mergeCell ref="C378:C386"/>
    <mergeCell ref="D378:D386"/>
    <mergeCell ref="E378:E386"/>
    <mergeCell ref="C351:C359"/>
    <mergeCell ref="D351:D359"/>
    <mergeCell ref="E351:E359"/>
    <mergeCell ref="B405:B413"/>
    <mergeCell ref="C405:C413"/>
    <mergeCell ref="D405:D413"/>
    <mergeCell ref="E405:E413"/>
    <mergeCell ref="B414:B422"/>
    <mergeCell ref="C414:C422"/>
    <mergeCell ref="D414:D422"/>
    <mergeCell ref="E414:E422"/>
    <mergeCell ref="B387:B395"/>
    <mergeCell ref="C387:C395"/>
    <mergeCell ref="D387:D395"/>
    <mergeCell ref="E387:E395"/>
    <mergeCell ref="B396:B404"/>
    <mergeCell ref="C396:C404"/>
    <mergeCell ref="D396:D404"/>
    <mergeCell ref="E396:E404"/>
    <mergeCell ref="B441:B449"/>
    <mergeCell ref="C441:C449"/>
    <mergeCell ref="D441:D449"/>
    <mergeCell ref="E441:E449"/>
    <mergeCell ref="B450:B458"/>
    <mergeCell ref="C450:C458"/>
    <mergeCell ref="D450:D458"/>
    <mergeCell ref="E450:E458"/>
    <mergeCell ref="B423:B431"/>
    <mergeCell ref="C423:C431"/>
    <mergeCell ref="D423:D431"/>
    <mergeCell ref="E423:E431"/>
    <mergeCell ref="B432:B440"/>
    <mergeCell ref="C432:C440"/>
    <mergeCell ref="D432:D440"/>
    <mergeCell ref="E432:E440"/>
    <mergeCell ref="B477:B485"/>
    <mergeCell ref="C477:C485"/>
    <mergeCell ref="D477:D485"/>
    <mergeCell ref="E477:E485"/>
    <mergeCell ref="B486:B494"/>
    <mergeCell ref="C486:C494"/>
    <mergeCell ref="D486:D494"/>
    <mergeCell ref="E486:E494"/>
    <mergeCell ref="B459:B467"/>
    <mergeCell ref="C459:C467"/>
    <mergeCell ref="D459:D467"/>
    <mergeCell ref="E459:E467"/>
    <mergeCell ref="B468:B476"/>
    <mergeCell ref="C468:C476"/>
    <mergeCell ref="D468:D476"/>
    <mergeCell ref="E468:E476"/>
    <mergeCell ref="B512:B520"/>
    <mergeCell ref="C512:C520"/>
    <mergeCell ref="D512:D520"/>
    <mergeCell ref="E512:E520"/>
    <mergeCell ref="B521:B529"/>
    <mergeCell ref="C521:C529"/>
    <mergeCell ref="D521:D529"/>
    <mergeCell ref="E521:E529"/>
    <mergeCell ref="B495:B503"/>
    <mergeCell ref="C495:C503"/>
    <mergeCell ref="D495:D503"/>
    <mergeCell ref="E495:E503"/>
    <mergeCell ref="B504:B511"/>
    <mergeCell ref="C504:C511"/>
    <mergeCell ref="D504:D511"/>
    <mergeCell ref="E504:E511"/>
    <mergeCell ref="C548:C556"/>
    <mergeCell ref="D548:D556"/>
    <mergeCell ref="E548:E556"/>
    <mergeCell ref="B557:B565"/>
    <mergeCell ref="C557:C565"/>
    <mergeCell ref="D557:D565"/>
    <mergeCell ref="E557:E565"/>
    <mergeCell ref="A530:A602"/>
    <mergeCell ref="B530:B538"/>
    <mergeCell ref="C530:C538"/>
    <mergeCell ref="D530:D538"/>
    <mergeCell ref="E530:E538"/>
    <mergeCell ref="B539:B547"/>
    <mergeCell ref="C539:C547"/>
    <mergeCell ref="D539:D547"/>
    <mergeCell ref="E539:E547"/>
    <mergeCell ref="B548:B556"/>
    <mergeCell ref="B585:B593"/>
    <mergeCell ref="C585:C593"/>
    <mergeCell ref="D585:D593"/>
    <mergeCell ref="E585:E593"/>
    <mergeCell ref="B594:B602"/>
    <mergeCell ref="C594:C602"/>
    <mergeCell ref="D594:D602"/>
    <mergeCell ref="E594:E602"/>
    <mergeCell ref="B566:B575"/>
    <mergeCell ref="C566:C575"/>
    <mergeCell ref="D566:D575"/>
    <mergeCell ref="E566:E575"/>
    <mergeCell ref="B576:B584"/>
    <mergeCell ref="C576:C584"/>
    <mergeCell ref="D576:D584"/>
    <mergeCell ref="E576:E584"/>
  </mergeCells>
  <phoneticPr fontId="2"/>
  <printOptions horizontalCentered="1"/>
  <pageMargins left="0.25" right="0.25" top="0.75" bottom="0.75" header="0.3" footer="0.3"/>
  <pageSetup paperSize="9" scale="49" fitToHeight="0" orientation="portrait" r:id="rId1"/>
  <rowBreaks count="10" manualBreakCount="10">
    <brk id="63" max="4" man="1"/>
    <brk id="109" max="4" man="1"/>
    <brk id="178" max="4" man="1"/>
    <brk id="259" max="4" man="1"/>
    <brk id="332" max="4" man="1"/>
    <brk id="359" max="4" man="1"/>
    <brk id="431" max="4" man="1"/>
    <brk id="503" max="4" man="1"/>
    <brk id="529" max="4" man="1"/>
    <brk id="602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0"/>
  <sheetViews>
    <sheetView topLeftCell="A46" workbookViewId="0">
      <selection activeCell="D6" sqref="D6"/>
    </sheetView>
  </sheetViews>
  <sheetFormatPr defaultColWidth="9" defaultRowHeight="16.5" x14ac:dyDescent="0.4"/>
  <cols>
    <col min="1" max="1" width="13.125" style="3" bestFit="1" customWidth="1"/>
    <col min="2" max="2" width="54.625" style="21" bestFit="1" customWidth="1"/>
    <col min="3" max="3" width="8" style="9" bestFit="1" customWidth="1"/>
    <col min="4" max="4" width="12.5" style="55" customWidth="1"/>
    <col min="5" max="5" width="9.625" style="9" customWidth="1"/>
    <col min="6" max="6" width="27.75" style="18" bestFit="1" customWidth="1"/>
    <col min="7" max="7" width="11.625" style="18" customWidth="1"/>
    <col min="8" max="8" width="9" style="3"/>
    <col min="9" max="9" width="12.5" style="3" customWidth="1"/>
    <col min="10" max="16384" width="9" style="3"/>
  </cols>
  <sheetData>
    <row r="1" spans="1:7" x14ac:dyDescent="0.4">
      <c r="A1" s="1" t="s">
        <v>50</v>
      </c>
      <c r="B1" s="24"/>
      <c r="C1" s="2"/>
      <c r="D1" s="49"/>
      <c r="E1" s="2"/>
      <c r="F1" s="16"/>
      <c r="G1" s="16"/>
    </row>
    <row r="2" spans="1:7" x14ac:dyDescent="0.4">
      <c r="A2" s="1"/>
      <c r="B2" s="24"/>
      <c r="C2" s="2"/>
      <c r="D2" s="49"/>
      <c r="E2" s="2"/>
      <c r="F2" s="16"/>
      <c r="G2" s="16"/>
    </row>
    <row r="3" spans="1:7" x14ac:dyDescent="0.4">
      <c r="A3" s="4" t="s">
        <v>54</v>
      </c>
      <c r="B3" s="5" t="s">
        <v>0</v>
      </c>
      <c r="C3" s="4" t="s">
        <v>57</v>
      </c>
      <c r="D3" s="47" t="s">
        <v>171</v>
      </c>
      <c r="E3" s="5" t="s">
        <v>65</v>
      </c>
      <c r="F3" s="4" t="s">
        <v>145</v>
      </c>
      <c r="G3" s="16"/>
    </row>
    <row r="4" spans="1:7" x14ac:dyDescent="0.4">
      <c r="A4" s="14" t="s">
        <v>94</v>
      </c>
      <c r="B4" s="7" t="s">
        <v>170</v>
      </c>
      <c r="C4" s="12" t="s">
        <v>82</v>
      </c>
      <c r="D4" s="50">
        <v>5000</v>
      </c>
      <c r="E4" s="12">
        <v>1</v>
      </c>
      <c r="F4" s="15"/>
      <c r="G4" s="16"/>
    </row>
    <row r="5" spans="1:7" x14ac:dyDescent="0.4">
      <c r="A5" s="14" t="s">
        <v>94</v>
      </c>
      <c r="B5" s="11" t="s">
        <v>111</v>
      </c>
      <c r="C5" s="12" t="s">
        <v>82</v>
      </c>
      <c r="D5" s="50"/>
      <c r="E5" s="12">
        <v>1</v>
      </c>
      <c r="F5" s="15"/>
      <c r="G5" s="38"/>
    </row>
    <row r="6" spans="1:7" x14ac:dyDescent="0.4">
      <c r="A6" s="14" t="s">
        <v>94</v>
      </c>
      <c r="B6" s="42" t="s">
        <v>112</v>
      </c>
      <c r="C6" s="6" t="s">
        <v>83</v>
      </c>
      <c r="D6" s="51"/>
      <c r="E6" s="12">
        <v>2</v>
      </c>
      <c r="F6" s="15" t="s">
        <v>126</v>
      </c>
      <c r="G6" s="38"/>
    </row>
    <row r="7" spans="1:7" x14ac:dyDescent="0.4">
      <c r="A7" s="14" t="s">
        <v>94</v>
      </c>
      <c r="B7" s="42" t="s">
        <v>79</v>
      </c>
      <c r="C7" s="6" t="s">
        <v>83</v>
      </c>
      <c r="D7" s="51"/>
      <c r="E7" s="12">
        <v>2</v>
      </c>
      <c r="F7" s="15" t="s">
        <v>127</v>
      </c>
      <c r="G7" s="38"/>
    </row>
    <row r="8" spans="1:7" x14ac:dyDescent="0.4">
      <c r="A8" s="14" t="s">
        <v>94</v>
      </c>
      <c r="B8" s="42" t="s">
        <v>80</v>
      </c>
      <c r="C8" s="6" t="s">
        <v>83</v>
      </c>
      <c r="D8" s="51"/>
      <c r="E8" s="12">
        <v>2</v>
      </c>
      <c r="F8" s="15" t="s">
        <v>115</v>
      </c>
      <c r="G8" s="38"/>
    </row>
    <row r="9" spans="1:7" x14ac:dyDescent="0.4">
      <c r="A9" s="14" t="s">
        <v>94</v>
      </c>
      <c r="B9" s="42" t="s">
        <v>85</v>
      </c>
      <c r="C9" s="6" t="s">
        <v>66</v>
      </c>
      <c r="D9" s="51"/>
      <c r="E9" s="12">
        <v>2</v>
      </c>
      <c r="F9" s="15" t="s">
        <v>116</v>
      </c>
      <c r="G9" s="38"/>
    </row>
    <row r="10" spans="1:7" x14ac:dyDescent="0.4">
      <c r="A10" s="14" t="s">
        <v>94</v>
      </c>
      <c r="B10" s="43" t="s">
        <v>81</v>
      </c>
      <c r="C10" s="31" t="s">
        <v>82</v>
      </c>
      <c r="D10" s="51"/>
      <c r="E10" s="12">
        <v>1</v>
      </c>
      <c r="F10" s="15"/>
      <c r="G10" s="38"/>
    </row>
    <row r="11" spans="1:7" x14ac:dyDescent="0.4">
      <c r="A11" s="14" t="s">
        <v>94</v>
      </c>
      <c r="B11" s="42" t="s">
        <v>96</v>
      </c>
      <c r="C11" s="8"/>
      <c r="D11" s="52"/>
      <c r="E11" s="32"/>
      <c r="F11" s="33" t="s">
        <v>128</v>
      </c>
      <c r="G11" s="38"/>
    </row>
    <row r="12" spans="1:7" x14ac:dyDescent="0.4">
      <c r="A12" s="14" t="s">
        <v>94</v>
      </c>
      <c r="B12" s="42" t="s">
        <v>97</v>
      </c>
      <c r="C12" s="8"/>
      <c r="D12" s="52"/>
      <c r="E12" s="32"/>
      <c r="F12" s="33" t="s">
        <v>117</v>
      </c>
      <c r="G12" s="38"/>
    </row>
    <row r="13" spans="1:7" x14ac:dyDescent="0.4">
      <c r="A13" s="14" t="s">
        <v>94</v>
      </c>
      <c r="B13" s="42" t="s">
        <v>98</v>
      </c>
      <c r="C13" s="8"/>
      <c r="D13" s="52"/>
      <c r="E13" s="32"/>
      <c r="F13" s="33" t="s">
        <v>118</v>
      </c>
      <c r="G13" s="38"/>
    </row>
    <row r="14" spans="1:7" x14ac:dyDescent="0.4">
      <c r="A14" s="14" t="s">
        <v>94</v>
      </c>
      <c r="B14" s="42" t="s">
        <v>99</v>
      </c>
      <c r="C14" s="8"/>
      <c r="D14" s="52"/>
      <c r="E14" s="32"/>
      <c r="F14" s="33" t="s">
        <v>119</v>
      </c>
      <c r="G14" s="38"/>
    </row>
    <row r="15" spans="1:7" x14ac:dyDescent="0.4">
      <c r="A15" s="14" t="s">
        <v>94</v>
      </c>
      <c r="B15" s="42" t="s">
        <v>100</v>
      </c>
      <c r="C15" s="8"/>
      <c r="D15" s="52"/>
      <c r="E15" s="32"/>
      <c r="F15" s="33"/>
      <c r="G15" s="38"/>
    </row>
    <row r="16" spans="1:7" x14ac:dyDescent="0.4">
      <c r="A16" s="14" t="s">
        <v>94</v>
      </c>
      <c r="B16" s="42" t="s">
        <v>101</v>
      </c>
      <c r="C16" s="8"/>
      <c r="D16" s="52"/>
      <c r="E16" s="32"/>
      <c r="F16" s="33" t="s">
        <v>120</v>
      </c>
      <c r="G16" s="38"/>
    </row>
    <row r="17" spans="1:7" x14ac:dyDescent="0.4">
      <c r="A17" s="14" t="s">
        <v>94</v>
      </c>
      <c r="B17" s="42" t="s">
        <v>102</v>
      </c>
      <c r="C17" s="8"/>
      <c r="D17" s="52"/>
      <c r="E17" s="34"/>
      <c r="F17" s="33"/>
      <c r="G17" s="38"/>
    </row>
    <row r="18" spans="1:7" x14ac:dyDescent="0.4">
      <c r="A18" s="14" t="s">
        <v>94</v>
      </c>
      <c r="B18" s="44" t="s">
        <v>44</v>
      </c>
      <c r="C18" s="12" t="s">
        <v>66</v>
      </c>
      <c r="D18" s="51"/>
      <c r="E18" s="12">
        <v>4</v>
      </c>
      <c r="F18" s="15" t="s">
        <v>121</v>
      </c>
      <c r="G18" s="38"/>
    </row>
    <row r="19" spans="1:7" x14ac:dyDescent="0.4">
      <c r="A19" s="14" t="s">
        <v>94</v>
      </c>
      <c r="B19" s="44" t="s">
        <v>45</v>
      </c>
      <c r="C19" s="12" t="s">
        <v>66</v>
      </c>
      <c r="D19" s="51"/>
      <c r="E19" s="12">
        <v>4</v>
      </c>
      <c r="F19" s="15" t="s">
        <v>122</v>
      </c>
      <c r="G19" s="38"/>
    </row>
    <row r="20" spans="1:7" x14ac:dyDescent="0.4">
      <c r="A20" s="14" t="s">
        <v>94</v>
      </c>
      <c r="B20" s="44" t="s">
        <v>46</v>
      </c>
      <c r="C20" s="12" t="s">
        <v>66</v>
      </c>
      <c r="D20" s="51"/>
      <c r="E20" s="12">
        <v>4</v>
      </c>
      <c r="F20" s="15" t="s">
        <v>129</v>
      </c>
      <c r="G20" s="38"/>
    </row>
    <row r="21" spans="1:7" x14ac:dyDescent="0.4">
      <c r="A21" s="14" t="s">
        <v>94</v>
      </c>
      <c r="B21" s="44" t="s">
        <v>47</v>
      </c>
      <c r="C21" s="12" t="s">
        <v>66</v>
      </c>
      <c r="D21" s="51"/>
      <c r="E21" s="12">
        <v>4</v>
      </c>
      <c r="F21" s="10" t="s">
        <v>130</v>
      </c>
      <c r="G21" s="39"/>
    </row>
    <row r="22" spans="1:7" x14ac:dyDescent="0.4">
      <c r="A22" s="14" t="s">
        <v>94</v>
      </c>
      <c r="B22" s="44" t="s">
        <v>48</v>
      </c>
      <c r="C22" s="12" t="s">
        <v>66</v>
      </c>
      <c r="D22" s="51"/>
      <c r="E22" s="12">
        <v>4</v>
      </c>
      <c r="F22" s="15" t="s">
        <v>131</v>
      </c>
      <c r="G22" s="38"/>
    </row>
    <row r="23" spans="1:7" x14ac:dyDescent="0.4">
      <c r="A23" s="14" t="s">
        <v>94</v>
      </c>
      <c r="B23" s="44" t="s">
        <v>86</v>
      </c>
      <c r="C23" s="12" t="s">
        <v>89</v>
      </c>
      <c r="D23" s="51"/>
      <c r="E23" s="12">
        <v>4</v>
      </c>
      <c r="F23" s="15" t="s">
        <v>132</v>
      </c>
      <c r="G23" s="38"/>
    </row>
    <row r="24" spans="1:7" x14ac:dyDescent="0.4">
      <c r="A24" s="14" t="s">
        <v>94</v>
      </c>
      <c r="B24" s="44" t="s">
        <v>87</v>
      </c>
      <c r="C24" s="12" t="s">
        <v>89</v>
      </c>
      <c r="D24" s="51"/>
      <c r="E24" s="12">
        <v>8</v>
      </c>
      <c r="F24" s="15" t="s">
        <v>133</v>
      </c>
      <c r="G24" s="38"/>
    </row>
    <row r="25" spans="1:7" x14ac:dyDescent="0.4">
      <c r="A25" s="14" t="s">
        <v>94</v>
      </c>
      <c r="B25" s="44" t="s">
        <v>88</v>
      </c>
      <c r="C25" s="12" t="s">
        <v>89</v>
      </c>
      <c r="D25" s="51"/>
      <c r="E25" s="12">
        <v>2</v>
      </c>
      <c r="F25" s="15" t="s">
        <v>134</v>
      </c>
      <c r="G25" s="38"/>
    </row>
    <row r="26" spans="1:7" x14ac:dyDescent="0.4">
      <c r="A26" s="14" t="s">
        <v>94</v>
      </c>
      <c r="B26" s="44" t="s">
        <v>49</v>
      </c>
      <c r="C26" s="12" t="s">
        <v>66</v>
      </c>
      <c r="D26" s="51"/>
      <c r="E26" s="12">
        <v>4</v>
      </c>
      <c r="F26" s="15" t="s">
        <v>123</v>
      </c>
      <c r="G26" s="38"/>
    </row>
    <row r="27" spans="1:7" x14ac:dyDescent="0.4">
      <c r="A27" s="14" t="s">
        <v>94</v>
      </c>
      <c r="B27" s="44" t="s">
        <v>67</v>
      </c>
      <c r="C27" s="12" t="s">
        <v>66</v>
      </c>
      <c r="D27" s="51"/>
      <c r="E27" s="12">
        <v>8</v>
      </c>
      <c r="F27" s="15" t="s">
        <v>135</v>
      </c>
      <c r="G27" s="38"/>
    </row>
    <row r="28" spans="1:7" x14ac:dyDescent="0.4">
      <c r="A28" s="14" t="s">
        <v>94</v>
      </c>
      <c r="B28" s="44" t="s">
        <v>68</v>
      </c>
      <c r="C28" s="12" t="s">
        <v>66</v>
      </c>
      <c r="D28" s="51"/>
      <c r="E28" s="12">
        <v>2</v>
      </c>
      <c r="F28" s="15" t="s">
        <v>136</v>
      </c>
      <c r="G28" s="38"/>
    </row>
    <row r="29" spans="1:7" x14ac:dyDescent="0.4">
      <c r="A29" s="14" t="s">
        <v>94</v>
      </c>
      <c r="B29" s="44" t="s">
        <v>69</v>
      </c>
      <c r="C29" s="12" t="s">
        <v>66</v>
      </c>
      <c r="D29" s="51"/>
      <c r="E29" s="12">
        <v>8</v>
      </c>
      <c r="F29" s="15" t="s">
        <v>137</v>
      </c>
      <c r="G29" s="38"/>
    </row>
    <row r="30" spans="1:7" x14ac:dyDescent="0.4">
      <c r="A30" s="14" t="s">
        <v>94</v>
      </c>
      <c r="B30" s="44" t="s">
        <v>70</v>
      </c>
      <c r="C30" s="12" t="s">
        <v>82</v>
      </c>
      <c r="D30" s="51"/>
      <c r="E30" s="12">
        <v>8</v>
      </c>
      <c r="F30" s="15"/>
      <c r="G30" s="38"/>
    </row>
    <row r="31" spans="1:7" x14ac:dyDescent="0.4">
      <c r="A31" s="14" t="s">
        <v>94</v>
      </c>
      <c r="B31" s="44" t="s">
        <v>71</v>
      </c>
      <c r="C31" s="12" t="s">
        <v>82</v>
      </c>
      <c r="D31" s="51"/>
      <c r="E31" s="12">
        <v>8</v>
      </c>
      <c r="F31" s="15"/>
      <c r="G31" s="38"/>
    </row>
    <row r="32" spans="1:7" x14ac:dyDescent="0.4">
      <c r="A32" s="14" t="s">
        <v>94</v>
      </c>
      <c r="B32" s="44" t="s">
        <v>72</v>
      </c>
      <c r="C32" s="12" t="s">
        <v>82</v>
      </c>
      <c r="D32" s="51"/>
      <c r="E32" s="12">
        <v>2</v>
      </c>
      <c r="F32" s="15"/>
      <c r="G32" s="38"/>
    </row>
    <row r="33" spans="1:15" x14ac:dyDescent="0.4">
      <c r="A33" s="14" t="s">
        <v>94</v>
      </c>
      <c r="B33" s="44" t="s">
        <v>73</v>
      </c>
      <c r="C33" s="12" t="s">
        <v>82</v>
      </c>
      <c r="D33" s="51"/>
      <c r="E33" s="12">
        <v>2</v>
      </c>
      <c r="F33" s="15"/>
      <c r="G33" s="38"/>
    </row>
    <row r="34" spans="1:15" x14ac:dyDescent="0.4">
      <c r="A34" s="14" t="s">
        <v>94</v>
      </c>
      <c r="B34" s="44" t="s">
        <v>74</v>
      </c>
      <c r="C34" s="12" t="s">
        <v>82</v>
      </c>
      <c r="D34" s="51"/>
      <c r="E34" s="12">
        <v>1</v>
      </c>
      <c r="F34" s="15"/>
      <c r="G34" s="38"/>
    </row>
    <row r="35" spans="1:15" x14ac:dyDescent="0.4">
      <c r="A35" s="14" t="s">
        <v>94</v>
      </c>
      <c r="B35" s="44" t="s">
        <v>75</v>
      </c>
      <c r="C35" s="12" t="s">
        <v>82</v>
      </c>
      <c r="D35" s="51"/>
      <c r="E35" s="12">
        <v>2</v>
      </c>
      <c r="F35" s="15"/>
      <c r="G35" s="38"/>
    </row>
    <row r="36" spans="1:15" x14ac:dyDescent="0.4">
      <c r="A36" s="14" t="s">
        <v>94</v>
      </c>
      <c r="B36" s="44" t="s">
        <v>76</v>
      </c>
      <c r="C36" s="12" t="s">
        <v>82</v>
      </c>
      <c r="D36" s="51"/>
      <c r="E36" s="12">
        <v>2</v>
      </c>
      <c r="F36" s="15"/>
      <c r="G36" s="38"/>
    </row>
    <row r="37" spans="1:15" x14ac:dyDescent="0.4">
      <c r="A37" s="14" t="s">
        <v>94</v>
      </c>
      <c r="B37" s="44" t="s">
        <v>77</v>
      </c>
      <c r="C37" s="12" t="s">
        <v>82</v>
      </c>
      <c r="D37" s="51"/>
      <c r="E37" s="12">
        <v>1</v>
      </c>
      <c r="F37" s="15"/>
      <c r="G37" s="38"/>
    </row>
    <row r="38" spans="1:15" x14ac:dyDescent="0.4">
      <c r="A38" s="14" t="s">
        <v>94</v>
      </c>
      <c r="B38" s="45" t="s">
        <v>78</v>
      </c>
      <c r="C38" s="30" t="s">
        <v>83</v>
      </c>
      <c r="D38" s="53"/>
      <c r="E38" s="12">
        <v>1</v>
      </c>
      <c r="F38" s="33" t="s">
        <v>138</v>
      </c>
      <c r="G38" s="38"/>
    </row>
    <row r="39" spans="1:15" x14ac:dyDescent="0.4">
      <c r="A39" s="14" t="s">
        <v>94</v>
      </c>
      <c r="B39" s="46" t="s">
        <v>103</v>
      </c>
      <c r="C39" s="32"/>
      <c r="D39" s="52"/>
      <c r="E39" s="32"/>
      <c r="F39" s="33" t="s">
        <v>139</v>
      </c>
      <c r="G39" s="38"/>
    </row>
    <row r="40" spans="1:15" x14ac:dyDescent="0.4">
      <c r="A40" s="14" t="s">
        <v>94</v>
      </c>
      <c r="B40" s="46" t="s">
        <v>104</v>
      </c>
      <c r="C40" s="32"/>
      <c r="D40" s="52"/>
      <c r="E40" s="32"/>
      <c r="F40" s="10" t="s">
        <v>140</v>
      </c>
      <c r="G40" s="38"/>
    </row>
    <row r="41" spans="1:15" x14ac:dyDescent="0.4">
      <c r="A41" s="14" t="s">
        <v>94</v>
      </c>
      <c r="B41" s="46" t="s">
        <v>105</v>
      </c>
      <c r="C41" s="32"/>
      <c r="D41" s="52"/>
      <c r="E41" s="32"/>
      <c r="F41" s="33" t="s">
        <v>141</v>
      </c>
      <c r="G41" s="38"/>
    </row>
    <row r="42" spans="1:15" x14ac:dyDescent="0.4">
      <c r="A42" s="14" t="s">
        <v>94</v>
      </c>
      <c r="B42" s="46" t="s">
        <v>106</v>
      </c>
      <c r="C42" s="32"/>
      <c r="D42" s="52"/>
      <c r="E42" s="32"/>
      <c r="F42" s="33"/>
      <c r="G42" s="38"/>
    </row>
    <row r="43" spans="1:15" x14ac:dyDescent="0.4">
      <c r="A43" s="14" t="s">
        <v>94</v>
      </c>
      <c r="B43" s="46" t="s">
        <v>107</v>
      </c>
      <c r="C43" s="32"/>
      <c r="D43" s="52"/>
      <c r="E43" s="32"/>
      <c r="F43" s="33" t="s">
        <v>142</v>
      </c>
      <c r="G43" s="38"/>
    </row>
    <row r="44" spans="1:15" x14ac:dyDescent="0.4">
      <c r="A44" s="14" t="s">
        <v>94</v>
      </c>
      <c r="B44" s="46" t="s">
        <v>108</v>
      </c>
      <c r="C44" s="32"/>
      <c r="D44" s="52"/>
      <c r="E44" s="32"/>
      <c r="F44" s="33" t="s">
        <v>143</v>
      </c>
      <c r="G44" s="38"/>
    </row>
    <row r="45" spans="1:15" x14ac:dyDescent="0.4">
      <c r="A45" s="14" t="s">
        <v>94</v>
      </c>
      <c r="B45" s="46" t="s">
        <v>109</v>
      </c>
      <c r="C45" s="32"/>
      <c r="D45" s="52"/>
      <c r="E45" s="32"/>
      <c r="F45" s="33" t="s">
        <v>144</v>
      </c>
      <c r="G45" s="38"/>
    </row>
    <row r="46" spans="1:15" x14ac:dyDescent="0.4">
      <c r="A46" s="14" t="s">
        <v>94</v>
      </c>
      <c r="B46" s="46" t="s">
        <v>110</v>
      </c>
      <c r="C46" s="32"/>
      <c r="D46" s="52"/>
      <c r="E46" s="32"/>
      <c r="F46" s="33"/>
      <c r="G46" s="38"/>
      <c r="M46" s="3" t="s">
        <v>113</v>
      </c>
      <c r="N46" s="3" t="s">
        <v>169</v>
      </c>
      <c r="O46" s="3" t="s">
        <v>172</v>
      </c>
    </row>
    <row r="47" spans="1:15" x14ac:dyDescent="0.4">
      <c r="A47" s="14" t="s">
        <v>56</v>
      </c>
      <c r="B47" s="13" t="s">
        <v>41</v>
      </c>
      <c r="C47" s="22" t="s">
        <v>63</v>
      </c>
      <c r="D47" s="48">
        <f t="shared" ref="D47:D54" si="0">ROUND(O47*0.0033,-1)</f>
        <v>90</v>
      </c>
      <c r="E47" s="22">
        <v>6</v>
      </c>
      <c r="F47" s="35" t="s">
        <v>124</v>
      </c>
      <c r="G47" s="38"/>
      <c r="I47" s="3" t="s">
        <v>168</v>
      </c>
      <c r="K47" s="3">
        <v>6</v>
      </c>
      <c r="L47" s="3" t="s">
        <v>2</v>
      </c>
      <c r="M47" s="3">
        <v>228000</v>
      </c>
      <c r="N47" s="3">
        <v>167970.86253518017</v>
      </c>
      <c r="O47" s="3">
        <f>N47/K47</f>
        <v>27995.143755863362</v>
      </c>
    </row>
    <row r="48" spans="1:15" x14ac:dyDescent="0.4">
      <c r="A48" s="14" t="s">
        <v>56</v>
      </c>
      <c r="B48" s="13" t="s">
        <v>42</v>
      </c>
      <c r="C48" s="36" t="s">
        <v>59</v>
      </c>
      <c r="D48" s="48">
        <f t="shared" si="0"/>
        <v>90</v>
      </c>
      <c r="E48" s="22">
        <v>2</v>
      </c>
      <c r="F48" s="35" t="s">
        <v>114</v>
      </c>
      <c r="G48" s="38"/>
      <c r="I48" s="3" t="s">
        <v>42</v>
      </c>
      <c r="K48" s="3">
        <v>2</v>
      </c>
      <c r="L48" s="3" t="s">
        <v>148</v>
      </c>
      <c r="M48" s="3">
        <v>74000</v>
      </c>
      <c r="N48" s="3">
        <v>54516.858892997072</v>
      </c>
      <c r="O48" s="3">
        <f t="shared" ref="O48:O68" si="1">N48/K48</f>
        <v>27258.429446498536</v>
      </c>
    </row>
    <row r="49" spans="1:15" x14ac:dyDescent="0.4">
      <c r="A49" s="14" t="s">
        <v>56</v>
      </c>
      <c r="B49" s="13" t="s">
        <v>43</v>
      </c>
      <c r="C49" s="22" t="s">
        <v>60</v>
      </c>
      <c r="D49" s="48">
        <f t="shared" si="0"/>
        <v>70</v>
      </c>
      <c r="E49" s="22">
        <v>1</v>
      </c>
      <c r="F49" s="35" t="s">
        <v>125</v>
      </c>
      <c r="G49" s="38"/>
      <c r="I49" s="3" t="s">
        <v>43</v>
      </c>
      <c r="K49" s="3">
        <v>1</v>
      </c>
      <c r="L49" s="3" t="s">
        <v>2</v>
      </c>
      <c r="M49" s="3">
        <v>30000</v>
      </c>
      <c r="N49" s="3">
        <v>22101.429280944758</v>
      </c>
      <c r="O49" s="3">
        <f t="shared" si="1"/>
        <v>22101.429280944758</v>
      </c>
    </row>
    <row r="50" spans="1:15" ht="17.25" customHeight="1" x14ac:dyDescent="0.4">
      <c r="A50" s="14" t="s">
        <v>55</v>
      </c>
      <c r="B50" s="7" t="s">
        <v>4</v>
      </c>
      <c r="C50" s="6" t="s">
        <v>90</v>
      </c>
      <c r="D50" s="48">
        <f t="shared" si="0"/>
        <v>120</v>
      </c>
      <c r="E50" s="6">
        <v>30</v>
      </c>
      <c r="F50" s="17" t="s">
        <v>5</v>
      </c>
      <c r="G50" s="40"/>
      <c r="H50" s="3" t="b">
        <f>B50=I50</f>
        <v>1</v>
      </c>
      <c r="I50" s="3" t="s">
        <v>4</v>
      </c>
      <c r="J50" s="3" t="s">
        <v>147</v>
      </c>
      <c r="K50" s="3">
        <v>30</v>
      </c>
      <c r="L50" s="3" t="s">
        <v>6</v>
      </c>
      <c r="M50" s="3">
        <v>1478400</v>
      </c>
      <c r="N50" s="3">
        <v>1089158.4349649576</v>
      </c>
      <c r="O50" s="3">
        <f t="shared" si="1"/>
        <v>36305.281165498585</v>
      </c>
    </row>
    <row r="51" spans="1:15" ht="17.25" customHeight="1" x14ac:dyDescent="0.4">
      <c r="A51" s="14" t="s">
        <v>55</v>
      </c>
      <c r="B51" s="7" t="s">
        <v>7</v>
      </c>
      <c r="C51" s="6" t="s">
        <v>89</v>
      </c>
      <c r="D51" s="48">
        <f t="shared" si="0"/>
        <v>90</v>
      </c>
      <c r="E51" s="28">
        <v>60</v>
      </c>
      <c r="F51" s="17"/>
      <c r="G51" s="40"/>
      <c r="H51" s="3" t="b">
        <f t="shared" ref="H51:H68" si="2">B51=I51</f>
        <v>1</v>
      </c>
      <c r="I51" s="3" t="s">
        <v>7</v>
      </c>
      <c r="K51" s="3">
        <v>60</v>
      </c>
      <c r="L51" s="3" t="s">
        <v>8</v>
      </c>
      <c r="M51" s="3">
        <v>2304000</v>
      </c>
      <c r="N51" s="3">
        <v>1697389.7687765574</v>
      </c>
      <c r="O51" s="3">
        <f t="shared" si="1"/>
        <v>28289.829479609289</v>
      </c>
    </row>
    <row r="52" spans="1:15" ht="17.25" customHeight="1" x14ac:dyDescent="0.4">
      <c r="A52" s="14" t="s">
        <v>55</v>
      </c>
      <c r="B52" s="7" t="s">
        <v>9</v>
      </c>
      <c r="C52" s="6" t="s">
        <v>91</v>
      </c>
      <c r="D52" s="48">
        <f t="shared" si="0"/>
        <v>10</v>
      </c>
      <c r="E52" s="6">
        <v>10</v>
      </c>
      <c r="F52" s="17"/>
      <c r="G52" s="40"/>
      <c r="H52" s="3" t="b">
        <f t="shared" si="2"/>
        <v>1</v>
      </c>
      <c r="I52" s="3" t="s">
        <v>9</v>
      </c>
      <c r="K52" s="3">
        <v>10</v>
      </c>
      <c r="L52" s="3" t="s">
        <v>148</v>
      </c>
      <c r="M52" s="3">
        <v>35520</v>
      </c>
      <c r="N52" s="3">
        <v>26168.092268638593</v>
      </c>
      <c r="O52" s="3">
        <f t="shared" si="1"/>
        <v>2616.8092268638593</v>
      </c>
    </row>
    <row r="53" spans="1:15" ht="17.25" customHeight="1" x14ac:dyDescent="0.4">
      <c r="A53" s="14" t="s">
        <v>55</v>
      </c>
      <c r="B53" s="7" t="s">
        <v>10</v>
      </c>
      <c r="C53" s="6" t="s">
        <v>60</v>
      </c>
      <c r="D53" s="48">
        <f t="shared" si="0"/>
        <v>230</v>
      </c>
      <c r="E53" s="8">
        <v>1</v>
      </c>
      <c r="F53" s="17" t="s">
        <v>11</v>
      </c>
      <c r="G53" s="40"/>
      <c r="H53" s="3" t="b">
        <f t="shared" si="2"/>
        <v>1</v>
      </c>
      <c r="I53" s="3" t="s">
        <v>10</v>
      </c>
      <c r="J53" s="3" t="s">
        <v>149</v>
      </c>
      <c r="K53" s="3">
        <v>1</v>
      </c>
      <c r="L53" s="3" t="s">
        <v>2</v>
      </c>
      <c r="M53" s="3">
        <v>96160</v>
      </c>
      <c r="N53" s="3">
        <v>70842.447988521599</v>
      </c>
      <c r="O53" s="3">
        <f t="shared" si="1"/>
        <v>70842.447988521599</v>
      </c>
    </row>
    <row r="54" spans="1:15" ht="17.25" customHeight="1" x14ac:dyDescent="0.4">
      <c r="A54" s="14" t="s">
        <v>55</v>
      </c>
      <c r="B54" s="7" t="s">
        <v>12</v>
      </c>
      <c r="C54" s="6" t="s">
        <v>60</v>
      </c>
      <c r="D54" s="48">
        <f t="shared" si="0"/>
        <v>60</v>
      </c>
      <c r="E54" s="6">
        <v>45</v>
      </c>
      <c r="F54" s="17" t="s">
        <v>13</v>
      </c>
      <c r="G54" s="40"/>
      <c r="H54" s="3" t="b">
        <f t="shared" si="2"/>
        <v>1</v>
      </c>
      <c r="I54" s="3" t="s">
        <v>12</v>
      </c>
      <c r="J54" s="3" t="s">
        <v>150</v>
      </c>
      <c r="K54" s="3">
        <v>45</v>
      </c>
      <c r="L54" s="3" t="s">
        <v>2</v>
      </c>
      <c r="M54" s="3">
        <v>1105200</v>
      </c>
      <c r="N54" s="3">
        <v>814216.65471000492</v>
      </c>
      <c r="O54" s="3">
        <f t="shared" si="1"/>
        <v>18093.70343800011</v>
      </c>
    </row>
    <row r="55" spans="1:15" ht="17.25" customHeight="1" x14ac:dyDescent="0.4">
      <c r="A55" s="14" t="s">
        <v>55</v>
      </c>
      <c r="B55" s="7" t="s">
        <v>14</v>
      </c>
      <c r="C55" s="6" t="s">
        <v>61</v>
      </c>
      <c r="D55" s="48">
        <f>ROUND(O55*0.0033,-1)</f>
        <v>30</v>
      </c>
      <c r="E55" s="6">
        <v>200</v>
      </c>
      <c r="F55" s="17" t="s">
        <v>15</v>
      </c>
      <c r="G55" s="40"/>
      <c r="H55" s="3" t="b">
        <f t="shared" si="2"/>
        <v>1</v>
      </c>
      <c r="I55" s="3" t="s">
        <v>14</v>
      </c>
      <c r="J55" s="3" t="s">
        <v>151</v>
      </c>
      <c r="K55" s="3">
        <v>200</v>
      </c>
      <c r="L55" s="3" t="s">
        <v>3</v>
      </c>
      <c r="M55" s="3">
        <v>2464000</v>
      </c>
      <c r="N55" s="3">
        <v>1815264.0582749294</v>
      </c>
      <c r="O55" s="3">
        <f t="shared" si="1"/>
        <v>9076.3202913746463</v>
      </c>
    </row>
    <row r="56" spans="1:15" x14ac:dyDescent="0.4">
      <c r="A56" s="14" t="s">
        <v>55</v>
      </c>
      <c r="B56" s="11" t="s">
        <v>16</v>
      </c>
      <c r="C56" s="6" t="s">
        <v>60</v>
      </c>
      <c r="D56" s="48">
        <f t="shared" ref="D56:D68" si="3">ROUND(O56*0.0033,-1)</f>
        <v>300</v>
      </c>
      <c r="E56" s="6">
        <v>25</v>
      </c>
      <c r="F56" s="15" t="s">
        <v>17</v>
      </c>
      <c r="G56" s="38"/>
      <c r="H56" s="3" t="b">
        <f t="shared" si="2"/>
        <v>1</v>
      </c>
      <c r="I56" s="3" t="s">
        <v>16</v>
      </c>
      <c r="J56" s="3" t="s">
        <v>152</v>
      </c>
      <c r="K56" s="3">
        <v>25</v>
      </c>
      <c r="L56" s="3" t="s">
        <v>2</v>
      </c>
      <c r="M56" s="3">
        <v>3040000</v>
      </c>
      <c r="N56" s="3">
        <v>2239611.500469069</v>
      </c>
      <c r="O56" s="3">
        <f t="shared" si="1"/>
        <v>89584.460018762766</v>
      </c>
    </row>
    <row r="57" spans="1:15" x14ac:dyDescent="0.4">
      <c r="A57" s="14" t="s">
        <v>55</v>
      </c>
      <c r="B57" s="11" t="s">
        <v>18</v>
      </c>
      <c r="C57" s="6" t="s">
        <v>58</v>
      </c>
      <c r="D57" s="48">
        <f t="shared" si="3"/>
        <v>70</v>
      </c>
      <c r="E57" s="6">
        <v>45</v>
      </c>
      <c r="F57" s="15" t="s">
        <v>19</v>
      </c>
      <c r="G57" s="38"/>
      <c r="H57" s="3" t="b">
        <f t="shared" si="2"/>
        <v>1</v>
      </c>
      <c r="I57" s="3" t="s">
        <v>18</v>
      </c>
      <c r="J57" s="3" t="s">
        <v>153</v>
      </c>
      <c r="K57" s="3">
        <v>45</v>
      </c>
      <c r="L57" s="3" t="s">
        <v>6</v>
      </c>
      <c r="M57" s="3">
        <v>1368000</v>
      </c>
      <c r="N57" s="3">
        <v>1007825.175211081</v>
      </c>
      <c r="O57" s="3">
        <f t="shared" si="1"/>
        <v>22396.115004690691</v>
      </c>
    </row>
    <row r="58" spans="1:15" ht="33" x14ac:dyDescent="0.4">
      <c r="A58" s="14" t="s">
        <v>55</v>
      </c>
      <c r="B58" s="29" t="s">
        <v>20</v>
      </c>
      <c r="C58" s="6" t="s">
        <v>62</v>
      </c>
      <c r="D58" s="48">
        <f t="shared" si="3"/>
        <v>4980</v>
      </c>
      <c r="E58" s="6">
        <v>1</v>
      </c>
      <c r="F58" s="15" t="s">
        <v>21</v>
      </c>
      <c r="G58" s="38"/>
      <c r="H58" s="3" t="b">
        <f t="shared" si="2"/>
        <v>1</v>
      </c>
      <c r="I58" s="3" t="s">
        <v>20</v>
      </c>
      <c r="J58" s="3" t="s">
        <v>154</v>
      </c>
      <c r="K58" s="3">
        <v>1</v>
      </c>
      <c r="L58" s="3" t="s">
        <v>22</v>
      </c>
      <c r="M58" s="3">
        <v>2047600</v>
      </c>
      <c r="N58" s="3">
        <v>1508496.2198554163</v>
      </c>
      <c r="O58" s="3">
        <f t="shared" si="1"/>
        <v>1508496.2198554163</v>
      </c>
    </row>
    <row r="59" spans="1:15" x14ac:dyDescent="0.4">
      <c r="A59" s="14" t="s">
        <v>55</v>
      </c>
      <c r="B59" s="11" t="s">
        <v>52</v>
      </c>
      <c r="C59" s="20" t="s">
        <v>62</v>
      </c>
      <c r="D59" s="48">
        <f t="shared" si="3"/>
        <v>760</v>
      </c>
      <c r="E59" s="12">
        <v>2</v>
      </c>
      <c r="F59" s="15" t="s">
        <v>23</v>
      </c>
      <c r="G59" s="38"/>
      <c r="H59" s="3" t="b">
        <f t="shared" si="2"/>
        <v>0</v>
      </c>
      <c r="I59" s="3" t="s">
        <v>92</v>
      </c>
      <c r="J59" s="3" t="s">
        <v>155</v>
      </c>
      <c r="K59" s="3">
        <v>2</v>
      </c>
      <c r="L59" s="3" t="s">
        <v>2</v>
      </c>
      <c r="M59" s="3">
        <v>629120</v>
      </c>
      <c r="N59" s="3">
        <v>463481.70630759891</v>
      </c>
      <c r="O59" s="3">
        <f t="shared" si="1"/>
        <v>231740.85315379946</v>
      </c>
    </row>
    <row r="60" spans="1:15" x14ac:dyDescent="0.4">
      <c r="A60" s="14" t="s">
        <v>55</v>
      </c>
      <c r="B60" s="11" t="s">
        <v>51</v>
      </c>
      <c r="C60" s="12" t="s">
        <v>62</v>
      </c>
      <c r="D60" s="48">
        <f t="shared" si="3"/>
        <v>390</v>
      </c>
      <c r="E60" s="12">
        <v>8</v>
      </c>
      <c r="F60" s="15" t="s">
        <v>24</v>
      </c>
      <c r="G60" s="38"/>
      <c r="H60" s="3" t="b">
        <f t="shared" si="2"/>
        <v>0</v>
      </c>
      <c r="I60" s="3" t="s">
        <v>93</v>
      </c>
      <c r="J60" s="3" t="s">
        <v>156</v>
      </c>
      <c r="K60" s="3">
        <v>8</v>
      </c>
      <c r="L60" s="3" t="s">
        <v>2</v>
      </c>
      <c r="M60" s="3">
        <v>1291520</v>
      </c>
      <c r="N60" s="3">
        <v>951481.26483085915</v>
      </c>
      <c r="O60" s="3">
        <f t="shared" si="1"/>
        <v>118935.15810385739</v>
      </c>
    </row>
    <row r="61" spans="1:15" x14ac:dyDescent="0.4">
      <c r="A61" s="14" t="s">
        <v>55</v>
      </c>
      <c r="B61" s="11" t="s">
        <v>25</v>
      </c>
      <c r="C61" s="12" t="s">
        <v>60</v>
      </c>
      <c r="D61" s="48">
        <f t="shared" si="3"/>
        <v>480</v>
      </c>
      <c r="E61" s="6">
        <v>5</v>
      </c>
      <c r="F61" s="15" t="s">
        <v>26</v>
      </c>
      <c r="G61" s="38"/>
      <c r="H61" s="3" t="b">
        <f t="shared" si="2"/>
        <v>1</v>
      </c>
      <c r="I61" s="3" t="s">
        <v>157</v>
      </c>
      <c r="J61" s="3" t="s">
        <v>158</v>
      </c>
      <c r="K61" s="3">
        <v>5</v>
      </c>
      <c r="L61" s="3" t="s">
        <v>2</v>
      </c>
      <c r="M61" s="3">
        <v>990000</v>
      </c>
      <c r="N61" s="3">
        <v>729347.166271177</v>
      </c>
      <c r="O61" s="3">
        <f t="shared" si="1"/>
        <v>145869.43325423539</v>
      </c>
    </row>
    <row r="62" spans="1:15" x14ac:dyDescent="0.4">
      <c r="A62" s="14" t="s">
        <v>55</v>
      </c>
      <c r="B62" s="11" t="s">
        <v>27</v>
      </c>
      <c r="C62" s="12" t="s">
        <v>60</v>
      </c>
      <c r="D62" s="48">
        <f t="shared" si="3"/>
        <v>60</v>
      </c>
      <c r="E62" s="12">
        <v>10</v>
      </c>
      <c r="F62" s="15" t="s">
        <v>28</v>
      </c>
      <c r="G62" s="38"/>
      <c r="H62" s="3" t="b">
        <f t="shared" si="2"/>
        <v>1</v>
      </c>
      <c r="I62" s="3" t="s">
        <v>27</v>
      </c>
      <c r="J62" s="3" t="s">
        <v>159</v>
      </c>
      <c r="K62" s="3">
        <v>10</v>
      </c>
      <c r="L62" s="3" t="s">
        <v>2</v>
      </c>
      <c r="M62" s="3">
        <v>230000</v>
      </c>
      <c r="N62" s="3">
        <v>169444.29115390981</v>
      </c>
      <c r="O62" s="3">
        <f t="shared" si="1"/>
        <v>16944.42911539098</v>
      </c>
    </row>
    <row r="63" spans="1:15" x14ac:dyDescent="0.4">
      <c r="A63" s="14" t="s">
        <v>55</v>
      </c>
      <c r="B63" s="11" t="s">
        <v>29</v>
      </c>
      <c r="C63" s="12" t="s">
        <v>60</v>
      </c>
      <c r="D63" s="48">
        <f t="shared" si="3"/>
        <v>20</v>
      </c>
      <c r="E63" s="23">
        <v>20</v>
      </c>
      <c r="F63" s="15" t="s">
        <v>30</v>
      </c>
      <c r="G63" s="38"/>
      <c r="H63" s="3" t="b">
        <f t="shared" si="2"/>
        <v>1</v>
      </c>
      <c r="I63" s="3" t="s">
        <v>160</v>
      </c>
      <c r="J63" s="3" t="s">
        <v>161</v>
      </c>
      <c r="K63" s="3">
        <v>20</v>
      </c>
      <c r="L63" s="3" t="s">
        <v>2</v>
      </c>
      <c r="M63" s="3">
        <v>124000</v>
      </c>
      <c r="N63" s="3">
        <v>91352.574361238338</v>
      </c>
      <c r="O63" s="3">
        <f t="shared" si="1"/>
        <v>4567.6287180619165</v>
      </c>
    </row>
    <row r="64" spans="1:15" x14ac:dyDescent="0.4">
      <c r="A64" s="14" t="s">
        <v>55</v>
      </c>
      <c r="B64" s="37" t="s">
        <v>31</v>
      </c>
      <c r="C64" s="23" t="s">
        <v>59</v>
      </c>
      <c r="D64" s="48">
        <f t="shared" si="3"/>
        <v>0</v>
      </c>
      <c r="E64" s="23">
        <v>50</v>
      </c>
      <c r="F64" s="19"/>
      <c r="G64" s="41"/>
      <c r="H64" s="3" t="b">
        <f t="shared" si="2"/>
        <v>1</v>
      </c>
      <c r="I64" s="3" t="s">
        <v>162</v>
      </c>
      <c r="K64" s="3">
        <v>50</v>
      </c>
      <c r="L64" s="3" t="s">
        <v>148</v>
      </c>
      <c r="M64" s="3">
        <v>40000</v>
      </c>
      <c r="N64" s="3">
        <v>29468.572374593012</v>
      </c>
      <c r="O64" s="3">
        <f t="shared" si="1"/>
        <v>589.37144749186018</v>
      </c>
    </row>
    <row r="65" spans="1:15" x14ac:dyDescent="0.4">
      <c r="A65" s="14" t="s">
        <v>55</v>
      </c>
      <c r="B65" s="7" t="s">
        <v>32</v>
      </c>
      <c r="C65" s="6" t="s">
        <v>58</v>
      </c>
      <c r="D65" s="48">
        <f t="shared" si="3"/>
        <v>10</v>
      </c>
      <c r="E65" s="12">
        <v>30</v>
      </c>
      <c r="F65" s="15" t="s">
        <v>33</v>
      </c>
      <c r="G65" s="38"/>
      <c r="H65" s="3" t="b">
        <f t="shared" si="2"/>
        <v>1</v>
      </c>
      <c r="I65" s="3" t="s">
        <v>163</v>
      </c>
      <c r="J65" s="3" t="s">
        <v>164</v>
      </c>
      <c r="K65" s="3">
        <v>30</v>
      </c>
      <c r="L65" s="3" t="s">
        <v>6</v>
      </c>
      <c r="M65" s="3">
        <v>180000</v>
      </c>
      <c r="N65" s="3">
        <v>132608.57568566856</v>
      </c>
      <c r="O65" s="3">
        <f t="shared" si="1"/>
        <v>4420.2858561889525</v>
      </c>
    </row>
    <row r="66" spans="1:15" x14ac:dyDescent="0.4">
      <c r="A66" s="14" t="s">
        <v>55</v>
      </c>
      <c r="B66" s="7" t="s">
        <v>34</v>
      </c>
      <c r="C66" s="6" t="s">
        <v>58</v>
      </c>
      <c r="D66" s="48">
        <f t="shared" si="3"/>
        <v>60</v>
      </c>
      <c r="E66" s="12">
        <v>10</v>
      </c>
      <c r="F66" s="15" t="s">
        <v>35</v>
      </c>
      <c r="G66" s="38"/>
      <c r="H66" s="3" t="b">
        <f t="shared" si="2"/>
        <v>1</v>
      </c>
      <c r="I66" s="3" t="s">
        <v>34</v>
      </c>
      <c r="J66" s="3" t="s">
        <v>165</v>
      </c>
      <c r="K66" s="3">
        <v>10</v>
      </c>
      <c r="L66" s="3" t="s">
        <v>6</v>
      </c>
      <c r="M66" s="3">
        <v>228000</v>
      </c>
      <c r="N66" s="3">
        <v>167970.86253518017</v>
      </c>
      <c r="O66" s="3">
        <f t="shared" si="1"/>
        <v>16797.086253518017</v>
      </c>
    </row>
    <row r="67" spans="1:15" x14ac:dyDescent="0.4">
      <c r="A67" s="14" t="s">
        <v>55</v>
      </c>
      <c r="B67" s="7" t="s">
        <v>36</v>
      </c>
      <c r="C67" s="6" t="s">
        <v>58</v>
      </c>
      <c r="D67" s="48">
        <f t="shared" si="3"/>
        <v>50</v>
      </c>
      <c r="E67" s="12">
        <v>10</v>
      </c>
      <c r="F67" s="15" t="s">
        <v>37</v>
      </c>
      <c r="G67" s="38"/>
      <c r="H67" s="3" t="b">
        <f t="shared" si="2"/>
        <v>1</v>
      </c>
      <c r="I67" s="3" t="s">
        <v>36</v>
      </c>
      <c r="J67" s="3" t="s">
        <v>166</v>
      </c>
      <c r="K67" s="3">
        <v>10</v>
      </c>
      <c r="L67" s="3" t="s">
        <v>6</v>
      </c>
      <c r="M67" s="3">
        <v>220000</v>
      </c>
      <c r="N67" s="3">
        <v>162077.14806026156</v>
      </c>
      <c r="O67" s="3">
        <f t="shared" si="1"/>
        <v>16207.714806026157</v>
      </c>
    </row>
    <row r="68" spans="1:15" x14ac:dyDescent="0.4">
      <c r="A68" s="14" t="s">
        <v>55</v>
      </c>
      <c r="B68" s="7" t="s">
        <v>38</v>
      </c>
      <c r="C68" s="6" t="s">
        <v>64</v>
      </c>
      <c r="D68" s="48">
        <f t="shared" si="3"/>
        <v>30</v>
      </c>
      <c r="E68" s="22">
        <v>50</v>
      </c>
      <c r="F68" s="17" t="s">
        <v>39</v>
      </c>
      <c r="G68" s="40"/>
      <c r="H68" s="3" t="b">
        <f t="shared" si="2"/>
        <v>1</v>
      </c>
      <c r="I68" s="3" t="s">
        <v>38</v>
      </c>
      <c r="J68" s="3" t="s">
        <v>167</v>
      </c>
      <c r="K68" s="3">
        <v>50</v>
      </c>
      <c r="L68" s="3" t="s">
        <v>40</v>
      </c>
      <c r="M68" s="3">
        <v>605000</v>
      </c>
      <c r="N68" s="3">
        <v>445712.15716571931</v>
      </c>
      <c r="O68" s="3">
        <f t="shared" si="1"/>
        <v>8914.2431433143865</v>
      </c>
    </row>
    <row r="69" spans="1:15" x14ac:dyDescent="0.4">
      <c r="A69" s="14" t="s">
        <v>95</v>
      </c>
      <c r="B69" s="25" t="s">
        <v>53</v>
      </c>
      <c r="C69" s="26" t="s">
        <v>83</v>
      </c>
      <c r="D69" s="51"/>
      <c r="E69" s="26">
        <v>3</v>
      </c>
      <c r="F69" s="27"/>
      <c r="G69" s="3" t="s">
        <v>146</v>
      </c>
    </row>
    <row r="70" spans="1:15" x14ac:dyDescent="0.4">
      <c r="A70" s="14" t="s">
        <v>95</v>
      </c>
      <c r="B70" s="25" t="s">
        <v>84</v>
      </c>
      <c r="C70" s="26" t="s">
        <v>82</v>
      </c>
      <c r="D70" s="54"/>
      <c r="E70" s="26">
        <v>1</v>
      </c>
      <c r="F70" s="27"/>
      <c r="G70" s="3" t="s">
        <v>146</v>
      </c>
    </row>
  </sheetData>
  <phoneticPr fontId="2"/>
  <dataValidations count="1">
    <dataValidation type="list" allowBlank="1" showInputMessage="1" showErrorMessage="1" sqref="A4:A70" xr:uid="{00000000-0002-0000-0100-000000000000}">
      <formula1>"設営,音響・映像,照明,その他備品"</formula1>
    </dataValidation>
  </dataValidations>
  <pageMargins left="0.39370078740157483" right="0.23622047244094491" top="0.35433070866141736" bottom="0.35433070866141736" header="1.1023622047244095" footer="0.31496062992125984"/>
  <pageSetup paperSize="8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利用料金 計算</vt:lpstr>
      <vt:lpstr>★利用料金 計算</vt:lpstr>
      <vt:lpstr>備品写真</vt:lpstr>
      <vt:lpstr>備品一覧 (貸出し備品)</vt:lpstr>
      <vt:lpstr>'★利用料金 計算'!Print_Area</vt:lpstr>
      <vt:lpstr>'備品一覧 (貸出し備品)'!Print_Area</vt:lpstr>
      <vt:lpstr>備品写真!Print_Area</vt:lpstr>
      <vt:lpstr>'利用料金 計算'!Print_Area</vt:lpstr>
      <vt:lpstr>'★利用料金 計算'!Print_Titles</vt:lpstr>
      <vt:lpstr>'利用料金 計算'!Print_Titles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夏実</dc:creator>
  <cp:lastModifiedBy>美央莉 浅井</cp:lastModifiedBy>
  <cp:lastPrinted>2024-06-21T05:21:03Z</cp:lastPrinted>
  <dcterms:created xsi:type="dcterms:W3CDTF">2022-11-09T06:13:13Z</dcterms:created>
  <dcterms:modified xsi:type="dcterms:W3CDTF">2026-05-19T04:09:34Z</dcterms:modified>
</cp:coreProperties>
</file>